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525" windowWidth="12120" windowHeight="7635" tabRatio="728" activeTab="2"/>
  </bookViews>
  <sheets>
    <sheet name="1" sheetId="1" r:id="rId1"/>
    <sheet name="3" sheetId="17" r:id="rId2"/>
    <sheet name="6" sheetId="75" r:id="rId3"/>
    <sheet name="8" sheetId="47" r:id="rId4"/>
    <sheet name="10" sheetId="20" r:id="rId5"/>
    <sheet name="12" sheetId="23" r:id="rId6"/>
    <sheet name="14" sheetId="78" r:id="rId7"/>
    <sheet name="18" sheetId="53" state="hidden" r:id="rId8"/>
    <sheet name="19" sheetId="64" state="hidden" r:id="rId9"/>
    <sheet name="20" sheetId="54" state="hidden" r:id="rId10"/>
    <sheet name="21" sheetId="65" state="hidden" r:id="rId11"/>
  </sheets>
  <definedNames>
    <definedName name="_Toc105952697" localSheetId="4">'10'!#REF!</definedName>
    <definedName name="_Toc105952698" localSheetId="4">'10'!#REF!</definedName>
    <definedName name="_xlnm.Print_Area" localSheetId="4">'10'!$A$1:$E$32</definedName>
    <definedName name="_xlnm.Print_Area" localSheetId="5">'12'!$A$1:$I$136</definedName>
    <definedName name="_xlnm.Print_Area" localSheetId="6">'14'!$A$1:$J$136</definedName>
    <definedName name="_xlnm.Print_Area" localSheetId="8">#REF!</definedName>
    <definedName name="_xlnm.Print_Area" localSheetId="1">'3'!$A$1:$D$29</definedName>
    <definedName name="_xlnm.Print_Area" localSheetId="2">'6'!$A$1:$E$36</definedName>
    <definedName name="_xlnm.Print_Area" localSheetId="3">'8'!$A$1:$E$8</definedName>
    <definedName name="_xlnm.Print_Area">#REF!</definedName>
    <definedName name="п" localSheetId="6">#REF!</definedName>
    <definedName name="п" localSheetId="8">#REF!</definedName>
    <definedName name="п" localSheetId="10">#REF!</definedName>
    <definedName name="п" localSheetId="2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E32" i="20"/>
  <c r="J134" i="78"/>
  <c r="J131"/>
  <c r="I131"/>
  <c r="H131"/>
  <c r="J128"/>
  <c r="I128"/>
  <c r="H128"/>
  <c r="J124"/>
  <c r="J122" s="1"/>
  <c r="J121" s="1"/>
  <c r="J120" s="1"/>
  <c r="J119" s="1"/>
  <c r="I124"/>
  <c r="H124"/>
  <c r="H122" s="1"/>
  <c r="H121" s="1"/>
  <c r="H120" s="1"/>
  <c r="H119" s="1"/>
  <c r="H118" s="1"/>
  <c r="H117" s="1"/>
  <c r="I122"/>
  <c r="I121" s="1"/>
  <c r="I120" s="1"/>
  <c r="I119" s="1"/>
  <c r="I118" s="1"/>
  <c r="I117" s="1"/>
  <c r="J112"/>
  <c r="I112"/>
  <c r="I108" s="1"/>
  <c r="I107" s="1"/>
  <c r="H112"/>
  <c r="I110"/>
  <c r="H110"/>
  <c r="J108"/>
  <c r="J107" s="1"/>
  <c r="H108"/>
  <c r="H107" s="1"/>
  <c r="I106"/>
  <c r="I105" s="1"/>
  <c r="H106"/>
  <c r="J105"/>
  <c r="H105"/>
  <c r="I103"/>
  <c r="J99"/>
  <c r="I99"/>
  <c r="J97"/>
  <c r="J96" s="1"/>
  <c r="J84" s="1"/>
  <c r="I97"/>
  <c r="H97"/>
  <c r="H91" s="1"/>
  <c r="I96"/>
  <c r="I92" s="1"/>
  <c r="I91" s="1"/>
  <c r="J94"/>
  <c r="I94"/>
  <c r="J93"/>
  <c r="I93"/>
  <c r="I84" s="1"/>
  <c r="J90"/>
  <c r="J89" s="1"/>
  <c r="I87"/>
  <c r="I86" s="1"/>
  <c r="I85" s="1"/>
  <c r="H87"/>
  <c r="J86"/>
  <c r="J85" s="1"/>
  <c r="H86"/>
  <c r="H85" s="1"/>
  <c r="H82"/>
  <c r="J80"/>
  <c r="I80"/>
  <c r="J79"/>
  <c r="I79"/>
  <c r="H79"/>
  <c r="I78"/>
  <c r="J77"/>
  <c r="I77"/>
  <c r="I76" s="1"/>
  <c r="I75" s="1"/>
  <c r="H77"/>
  <c r="J76"/>
  <c r="J75" s="1"/>
  <c r="H76"/>
  <c r="H75" s="1"/>
  <c r="J73"/>
  <c r="J72" s="1"/>
  <c r="I73"/>
  <c r="H73"/>
  <c r="H72" s="1"/>
  <c r="I72"/>
  <c r="I71"/>
  <c r="H71" s="1"/>
  <c r="H70" s="1"/>
  <c r="H69" s="1"/>
  <c r="J70"/>
  <c r="J69" s="1"/>
  <c r="J66"/>
  <c r="J65" s="1"/>
  <c r="J64" s="1"/>
  <c r="I66"/>
  <c r="H66"/>
  <c r="H65" s="1"/>
  <c r="H64" s="1"/>
  <c r="I65"/>
  <c r="I62"/>
  <c r="H62"/>
  <c r="I61"/>
  <c r="H61"/>
  <c r="H60" s="1"/>
  <c r="J60"/>
  <c r="I60"/>
  <c r="I59" s="1"/>
  <c r="J59"/>
  <c r="J58"/>
  <c r="I58"/>
  <c r="I57"/>
  <c r="J56"/>
  <c r="I56"/>
  <c r="I55" s="1"/>
  <c r="H56"/>
  <c r="J55"/>
  <c r="H55"/>
  <c r="I54"/>
  <c r="I53"/>
  <c r="H53"/>
  <c r="I52"/>
  <c r="H52"/>
  <c r="I50"/>
  <c r="J49"/>
  <c r="I49"/>
  <c r="H49"/>
  <c r="H46"/>
  <c r="H45" s="1"/>
  <c r="J45"/>
  <c r="I45"/>
  <c r="I44"/>
  <c r="H44" s="1"/>
  <c r="I43"/>
  <c r="H43" s="1"/>
  <c r="J42"/>
  <c r="J41"/>
  <c r="I41"/>
  <c r="J40"/>
  <c r="J35" s="1"/>
  <c r="J36"/>
  <c r="I36"/>
  <c r="H36"/>
  <c r="H35"/>
  <c r="I34"/>
  <c r="I32" s="1"/>
  <c r="I33"/>
  <c r="J32"/>
  <c r="H32"/>
  <c r="J26"/>
  <c r="I26"/>
  <c r="H26"/>
  <c r="I24"/>
  <c r="H24" s="1"/>
  <c r="I23"/>
  <c r="H23" s="1"/>
  <c r="I22"/>
  <c r="H22" s="1"/>
  <c r="H21" s="1"/>
  <c r="H19" s="1"/>
  <c r="H17" s="1"/>
  <c r="J21"/>
  <c r="J19" s="1"/>
  <c r="J17" s="1"/>
  <c r="J14"/>
  <c r="I14"/>
  <c r="H14"/>
  <c r="J13"/>
  <c r="I12"/>
  <c r="J11"/>
  <c r="J10" s="1"/>
  <c r="J9" s="1"/>
  <c r="I10"/>
  <c r="I9" s="1"/>
  <c r="H10"/>
  <c r="H9"/>
  <c r="H8" s="1"/>
  <c r="G8" i="23"/>
  <c r="G121"/>
  <c r="G122"/>
  <c r="G124"/>
  <c r="G107"/>
  <c r="G108"/>
  <c r="G112"/>
  <c r="H84"/>
  <c r="H93"/>
  <c r="H94"/>
  <c r="H66"/>
  <c r="G66"/>
  <c r="E23" i="20"/>
  <c r="I94" i="23"/>
  <c r="I93" s="1"/>
  <c r="H41" i="78" l="1"/>
  <c r="H42"/>
  <c r="H58"/>
  <c r="H59"/>
  <c r="H136"/>
  <c r="J8"/>
  <c r="J136"/>
  <c r="I21"/>
  <c r="I19" s="1"/>
  <c r="I17" s="1"/>
  <c r="I8" s="1"/>
  <c r="I42"/>
  <c r="I40" s="1"/>
  <c r="I35" s="1"/>
  <c r="I70"/>
  <c r="I69" s="1"/>
  <c r="I64" s="1"/>
  <c r="E29" i="75"/>
  <c r="D29"/>
  <c r="E27"/>
  <c r="D27"/>
  <c r="D23" s="1"/>
  <c r="E25"/>
  <c r="D25"/>
  <c r="E18"/>
  <c r="E14"/>
  <c r="E9" s="1"/>
  <c r="E8" s="1"/>
  <c r="D14"/>
  <c r="E12"/>
  <c r="D12"/>
  <c r="E10"/>
  <c r="D10"/>
  <c r="I136" i="78" l="1"/>
  <c r="D9" i="75"/>
  <c r="D8" s="1"/>
  <c r="E24"/>
  <c r="E23" s="1"/>
  <c r="E32" s="1"/>
  <c r="H80" i="23"/>
  <c r="G77" l="1"/>
  <c r="G76" s="1"/>
  <c r="H78"/>
  <c r="H71"/>
  <c r="H61"/>
  <c r="H62"/>
  <c r="G56"/>
  <c r="G55" s="1"/>
  <c r="H57"/>
  <c r="H56" s="1"/>
  <c r="H55" s="1"/>
  <c r="H54"/>
  <c r="H53" s="1"/>
  <c r="H52" s="1"/>
  <c r="H50"/>
  <c r="H43"/>
  <c r="H44"/>
  <c r="H33"/>
  <c r="H34"/>
  <c r="H22"/>
  <c r="H23"/>
  <c r="H24"/>
  <c r="H12"/>
  <c r="I11"/>
  <c r="H26" l="1"/>
  <c r="E8" i="20"/>
  <c r="C8"/>
  <c r="C14"/>
  <c r="D14"/>
  <c r="E14"/>
  <c r="I56" i="23"/>
  <c r="I55" s="1"/>
  <c r="H60"/>
  <c r="H58" s="1"/>
  <c r="I60"/>
  <c r="I59" s="1"/>
  <c r="I99"/>
  <c r="H59" l="1"/>
  <c r="I58"/>
  <c r="E20" i="20" l="1"/>
  <c r="I112" i="23"/>
  <c r="G53"/>
  <c r="G52" s="1"/>
  <c r="G131" l="1"/>
  <c r="I131"/>
  <c r="H131"/>
  <c r="I77"/>
  <c r="I76" s="1"/>
  <c r="H77"/>
  <c r="H76" s="1"/>
  <c r="I49"/>
  <c r="H49"/>
  <c r="G49"/>
  <c r="I26"/>
  <c r="I32"/>
  <c r="H32"/>
  <c r="G32"/>
  <c r="I13"/>
  <c r="I14"/>
  <c r="H14"/>
  <c r="G14"/>
  <c r="G120" l="1"/>
  <c r="G119" s="1"/>
  <c r="H124"/>
  <c r="H122" s="1"/>
  <c r="H121" s="1"/>
  <c r="G128"/>
  <c r="H128"/>
  <c r="H112"/>
  <c r="H108" s="1"/>
  <c r="H107" s="1"/>
  <c r="H99"/>
  <c r="H96" s="1"/>
  <c r="H92" s="1"/>
  <c r="H79"/>
  <c r="H75" s="1"/>
  <c r="G82"/>
  <c r="G73"/>
  <c r="G72" s="1"/>
  <c r="I73"/>
  <c r="I72" s="1"/>
  <c r="H73"/>
  <c r="H72" s="1"/>
  <c r="I80"/>
  <c r="I79" s="1"/>
  <c r="I75" s="1"/>
  <c r="G65"/>
  <c r="I66"/>
  <c r="I65" s="1"/>
  <c r="H65"/>
  <c r="G71"/>
  <c r="G70" s="1"/>
  <c r="G69" s="1"/>
  <c r="G61"/>
  <c r="G62"/>
  <c r="G46"/>
  <c r="G44"/>
  <c r="G43"/>
  <c r="G22"/>
  <c r="G23"/>
  <c r="G24"/>
  <c r="G110"/>
  <c r="G106" s="1"/>
  <c r="G105" s="1"/>
  <c r="H103"/>
  <c r="H97"/>
  <c r="G97"/>
  <c r="G91" s="1"/>
  <c r="H87"/>
  <c r="H86" s="1"/>
  <c r="H85" s="1"/>
  <c r="G87"/>
  <c r="G86" s="1"/>
  <c r="G85" s="1"/>
  <c r="H70"/>
  <c r="H69" s="1"/>
  <c r="H45"/>
  <c r="H42"/>
  <c r="H41"/>
  <c r="H36"/>
  <c r="G36"/>
  <c r="H21"/>
  <c r="H19" s="1"/>
  <c r="H10"/>
  <c r="H9" s="1"/>
  <c r="G10"/>
  <c r="G9" s="1"/>
  <c r="E16" i="20"/>
  <c r="D16"/>
  <c r="C16"/>
  <c r="C30"/>
  <c r="C28"/>
  <c r="D26"/>
  <c r="C26"/>
  <c r="D23"/>
  <c r="C20"/>
  <c r="D20"/>
  <c r="D30"/>
  <c r="D28"/>
  <c r="D8"/>
  <c r="H40" i="23" l="1"/>
  <c r="H35" s="1"/>
  <c r="H110"/>
  <c r="H106" s="1"/>
  <c r="H105" s="1"/>
  <c r="G60"/>
  <c r="G58" s="1"/>
  <c r="D32" i="20"/>
  <c r="G79" i="23"/>
  <c r="G75" s="1"/>
  <c r="G41"/>
  <c r="H64"/>
  <c r="G21"/>
  <c r="G64"/>
  <c r="G136" s="1"/>
  <c r="G26"/>
  <c r="G19" s="1"/>
  <c r="G17" s="1"/>
  <c r="G118"/>
  <c r="G117" s="1"/>
  <c r="H17"/>
  <c r="G45"/>
  <c r="G42"/>
  <c r="H91"/>
  <c r="C32" i="20"/>
  <c r="H8" i="23" l="1"/>
  <c r="H120"/>
  <c r="H119" s="1"/>
  <c r="G59"/>
  <c r="G35"/>
  <c r="H118" l="1"/>
  <c r="H117" s="1"/>
  <c r="H136"/>
  <c r="I86"/>
  <c r="I85" s="1"/>
  <c r="D8" i="47" l="1"/>
  <c r="I124" i="23"/>
  <c r="I128"/>
  <c r="I21"/>
  <c r="I19" s="1"/>
  <c r="I17" s="1"/>
  <c r="E30" i="20"/>
  <c r="E28"/>
  <c r="E26"/>
  <c r="I122" i="23" l="1"/>
  <c r="C9" i="64"/>
  <c r="E9"/>
  <c r="D9"/>
  <c r="I45" i="23"/>
  <c r="I42" l="1"/>
  <c r="I40" s="1"/>
  <c r="I35" s="1"/>
  <c r="E8" i="47"/>
  <c r="I70" i="23" l="1"/>
  <c r="I69" s="1"/>
  <c r="I64" s="1"/>
  <c r="I10"/>
  <c r="I9" l="1"/>
  <c r="I8" s="1"/>
  <c r="D9" i="53"/>
  <c r="C9"/>
  <c r="I121" i="23"/>
  <c r="I120" s="1"/>
  <c r="I108"/>
  <c r="I105"/>
  <c r="I97"/>
  <c r="I90"/>
  <c r="I89" s="1"/>
  <c r="I36"/>
  <c r="I41"/>
  <c r="I134"/>
  <c r="I119" l="1"/>
  <c r="I107"/>
  <c r="I96"/>
  <c r="I84" s="1"/>
  <c r="I136" l="1"/>
</calcChain>
</file>

<file path=xl/sharedStrings.xml><?xml version="1.0" encoding="utf-8"?>
<sst xmlns="http://schemas.openxmlformats.org/spreadsheetml/2006/main" count="1539" uniqueCount="388">
  <si>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</si>
  <si>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</si>
  <si>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</si>
  <si>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</si>
  <si>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</si>
  <si>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</si>
  <si>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</si>
  <si>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</si>
  <si>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</si>
  <si>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</si>
  <si>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</si>
  <si>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Код бюджетной классификации</t>
  </si>
  <si>
    <t>Погашение местными бюджетами  кредитов от кредитных организаций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</si>
  <si>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</si>
  <si>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</si>
  <si>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Код доходов</t>
  </si>
  <si>
    <t>Код  главы администратора</t>
  </si>
  <si>
    <t>Наименование  доходов</t>
  </si>
  <si>
    <t>ВСЕГО РАСХОДОВ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</si>
  <si>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</si>
  <si>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</si>
  <si>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</si>
  <si>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</si>
  <si>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</si>
  <si>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</si>
  <si>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</si>
  <si>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</si>
  <si>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</si>
  <si>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</si>
  <si>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</si>
  <si>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</si>
  <si>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</si>
  <si>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</si>
  <si>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</si>
  <si>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</si>
  <si>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0104</t>
  </si>
  <si>
    <t>0113</t>
  </si>
  <si>
    <t>0503</t>
  </si>
  <si>
    <t>0801</t>
  </si>
  <si>
    <t>ФИЗИЧЕСКАЯ КУЛЬТУРА И СПОРТ</t>
  </si>
  <si>
    <t>Другие вопросы в области физической культуры и спорта</t>
  </si>
  <si>
    <t>1105</t>
  </si>
  <si>
    <t>0102</t>
  </si>
  <si>
    <t>КУЛЬТУРА, КИНЕМАТОГРАФИЯ</t>
  </si>
  <si>
    <t>(тыс. рублей)</t>
  </si>
  <si>
    <t>1.1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</si>
  <si>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</si>
  <si>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</si>
  <si>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</si>
  <si>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</si>
  <si>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</si>
  <si>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</si>
  <si>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801 01 00 00 00 00 0000 000</t>
  </si>
  <si>
    <t>801 01 05 00 00 00 0000 000</t>
  </si>
  <si>
    <t>801 01 02 00 00 00 0000 000</t>
  </si>
  <si>
    <t>801 01 03 00 00 00 0000 000</t>
  </si>
  <si>
    <t>801 01 06 00 00 00 0000 000</t>
  </si>
  <si>
    <t>801 01 06 05 00 00 0000 000</t>
  </si>
  <si>
    <t>801</t>
  </si>
  <si>
    <t>ПРОЧИЕ РАСХОДЫ</t>
  </si>
  <si>
    <t>9999</t>
  </si>
  <si>
    <t>Получение кредитов от кредитных организаций местными бюджетами в валюте Российской Федерации</t>
  </si>
  <si>
    <t>801 01 02 00 00 10 0000 700</t>
  </si>
  <si>
    <t>801 01 02 00 00 10 0000 800</t>
  </si>
  <si>
    <t xml:space="preserve">Получение бюджетных кредитов от других бюджетов бюджетной системы Российской Федерации в валюте Российской Федерации  </t>
  </si>
  <si>
    <t xml:space="preserve">Получение кредитов от других бюджетов бюджетной системы Российской Федерации местными бюджетами в валюте Российской Федерации  </t>
  </si>
  <si>
    <t>Предоставление бюджетных кредитов внутри страны в валюте Российской Федерации</t>
  </si>
  <si>
    <t>801 01 06 05 00 00 0000 500</t>
  </si>
  <si>
    <t>Предоставление бюджетных кредитов юридическим лицам из местного бюджета в валюте Российской Федерации</t>
  </si>
  <si>
    <t>Предоставление бюджетных кредитов другим бюджетам бюджетной системы Российской Федерации местными бюджетами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</si>
  <si>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в валюте Российской Федерации</t>
  </si>
  <si>
    <t>1 11 09045 10 0000 120</t>
  </si>
  <si>
    <t>1 17 01050 10 0000 180</t>
  </si>
  <si>
    <t>1 17 05050 10 0000 180</t>
  </si>
  <si>
    <t>1 13 01995 10 0000 130</t>
  </si>
  <si>
    <t>801 01 02 00 00 10 0000 710</t>
  </si>
  <si>
    <t>801 01 02 00 00 10 0000 810</t>
  </si>
  <si>
    <t>801 01 03 01 00 10 0000 700</t>
  </si>
  <si>
    <t>801 01 03 01 00 10 0000 710</t>
  </si>
  <si>
    <t>801 01 03 01 00 10 0000 800</t>
  </si>
  <si>
    <t>801 01 03 01 00 10 0000 810</t>
  </si>
  <si>
    <t xml:space="preserve">Акции и иные формы участия в капитале, находящиеся в государственной и муниципальной собственности </t>
  </si>
  <si>
    <t>801 01 06 01 00 00 0000 000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</si>
  <si>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</si>
  <si>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801 01 06 01 00 10 0000 630</t>
  </si>
  <si>
    <t>Средства от продажи акций и иных форм участия в капитале, находящихся в собственности муниципальных образований</t>
  </si>
  <si>
    <t>801 01 06 05 00 10 0000 600</t>
  </si>
  <si>
    <t>801 01 06 05 01 10 0000 640</t>
  </si>
  <si>
    <t>802 01 06 05 02 10 0000 640</t>
  </si>
  <si>
    <t>801 01 06 05 01 10 0000 540</t>
  </si>
  <si>
    <t>801 01 06 05 02 10 0000 540</t>
  </si>
  <si>
    <t>000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</si>
  <si>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</si>
  <si>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</si>
  <si>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</si>
  <si>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Учреждения по обеспечению хозяйственного обслуживания</t>
  </si>
  <si>
    <t>Национальная экономика</t>
  </si>
  <si>
    <t>Жилищно-коммунальное хозяйство</t>
  </si>
  <si>
    <t>Физическая культура и спорт</t>
  </si>
  <si>
    <t>01</t>
  </si>
  <si>
    <t>02</t>
  </si>
  <si>
    <t>121</t>
  </si>
  <si>
    <t>04</t>
  </si>
  <si>
    <t>242</t>
  </si>
  <si>
    <t>13</t>
  </si>
  <si>
    <t>03</t>
  </si>
  <si>
    <t>05</t>
  </si>
  <si>
    <t>08</t>
  </si>
  <si>
    <t>11</t>
  </si>
  <si>
    <t>244</t>
  </si>
  <si>
    <t>Закупка товаров, услуг в сфере информационно-коммуникационных технологий</t>
  </si>
  <si>
    <t>540</t>
  </si>
  <si>
    <t>Глава муниципального образования</t>
  </si>
  <si>
    <t>990Л801</t>
  </si>
  <si>
    <t>111</t>
  </si>
  <si>
    <t>1.</t>
  </si>
  <si>
    <t>1.2</t>
  </si>
  <si>
    <t>1.3</t>
  </si>
  <si>
    <t>2.</t>
  </si>
  <si>
    <t>Национальная безопастность и правоохранительная деятельность</t>
  </si>
  <si>
    <t>2.1</t>
  </si>
  <si>
    <t>3.</t>
  </si>
  <si>
    <t>4.</t>
  </si>
  <si>
    <t>4.1</t>
  </si>
  <si>
    <t>Культура, кинематография</t>
  </si>
  <si>
    <t>5.</t>
  </si>
  <si>
    <t>6.</t>
  </si>
  <si>
    <t>0131000</t>
  </si>
  <si>
    <t>Иные межбюджетные трансферты</t>
  </si>
  <si>
    <t>5.1</t>
  </si>
  <si>
    <t>6.1</t>
  </si>
  <si>
    <t>Прочие расходы</t>
  </si>
  <si>
    <t>99</t>
  </si>
  <si>
    <t>7.</t>
  </si>
  <si>
    <t>7.1</t>
  </si>
  <si>
    <t>Условно утверждаемые расходы</t>
  </si>
  <si>
    <t>Материально-техническое обеспечение администрации муниципального образования</t>
  </si>
  <si>
    <t>0123000</t>
  </si>
  <si>
    <t>1 13 02995 10 0000 130</t>
  </si>
  <si>
    <t>КОД</t>
  </si>
  <si>
    <t>Наименование программы</t>
  </si>
  <si>
    <t>ИТОГО:</t>
  </si>
  <si>
    <t>х</t>
  </si>
  <si>
    <t>Жилищное хозяйство</t>
  </si>
  <si>
    <t>851</t>
  </si>
  <si>
    <t>Уплата прочих налогов, сборов</t>
  </si>
  <si>
    <t>Уплата иных платежей</t>
  </si>
  <si>
    <t>853</t>
  </si>
  <si>
    <t>9900001200</t>
  </si>
  <si>
    <t>990А001100</t>
  </si>
  <si>
    <t>Расходы на выплаты по оплате труда работников администрации муниципального образования</t>
  </si>
  <si>
    <t>990А001110</t>
  </si>
  <si>
    <t>Расходы на обеспечение функций администрации муниципального образования</t>
  </si>
  <si>
    <t>990А001190</t>
  </si>
  <si>
    <t>0110300000</t>
  </si>
  <si>
    <t>0130100000</t>
  </si>
  <si>
    <t>852</t>
  </si>
  <si>
    <t>Материально-техническое обеспечение органов местного самоуправления</t>
  </si>
  <si>
    <t>Расходы на выплаты по оплате труда работников физической культуры и спорта</t>
  </si>
  <si>
    <t>0130200110</t>
  </si>
  <si>
    <t>Расходы на обеспечение функций по физической культуре и спорту</t>
  </si>
  <si>
    <t>0130200190</t>
  </si>
  <si>
    <t>Другие вопросы в области национальной экономики</t>
  </si>
  <si>
    <t>12</t>
  </si>
  <si>
    <t>0412</t>
  </si>
  <si>
    <t>129</t>
  </si>
  <si>
    <t>Обеспечение эффективного управления муниципальным имуществом</t>
  </si>
  <si>
    <t>0130200100</t>
  </si>
  <si>
    <t>119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</si>
  <si>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</si>
  <si>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</si>
  <si>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</si>
  <si>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</si>
  <si>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(муниципальных)нужд</t>
  </si>
  <si>
    <t>Вид заимствований</t>
  </si>
  <si>
    <t xml:space="preserve">Объем средств, направляемых на погашение суммы основного долга </t>
  </si>
  <si>
    <t xml:space="preserve">Бюджетные кредиты  от других бюджетов бюджетной системы Российской Федерации </t>
  </si>
  <si>
    <t>Цель гарантирования</t>
  </si>
  <si>
    <t>Наименование (категория) принципала</t>
  </si>
  <si>
    <t>Сумма гарантирования, тыс.рублей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</si>
  <si>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</si>
  <si>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</si>
  <si>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</si>
  <si>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 xml:space="preserve">Исполнение муниципальных гарантий </t>
  </si>
  <si>
    <t>Объем бюджетных ассигнований на исполнение муниципальных гарантий по возможным гарантийным случаям, тыс. рублей</t>
  </si>
  <si>
    <t>За счет расходов   бюджета муниципального образования</t>
  </si>
  <si>
    <t>За счет источников финансирования дефицита бюджета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</si>
  <si>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</si>
  <si>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</si>
  <si>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</si>
  <si>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0310</t>
  </si>
  <si>
    <t>0203</t>
  </si>
  <si>
    <t>122</t>
  </si>
  <si>
    <t>Фонд оплаты труда и страховые взносы</t>
  </si>
  <si>
    <t>Иные выплаты персоналу государственных (муниципальных) органов, за исключением фонда оплаты труда</t>
  </si>
  <si>
    <t>10</t>
  </si>
  <si>
    <t>0120500000</t>
  </si>
  <si>
    <t>0120300000</t>
  </si>
  <si>
    <t>Улучшения санитарно-эпидемиологического состояния территории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</si>
  <si>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</si>
  <si>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</si>
  <si>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3.2</t>
  </si>
  <si>
    <t>9900051180</t>
  </si>
  <si>
    <t>8.1</t>
  </si>
  <si>
    <t>Перечень главных администраторов доходов бюджета муниципального образования «Узнезинское сельское поселение»</t>
  </si>
  <si>
    <t>Сельская администрация Узнезинского сельского поселения</t>
  </si>
  <si>
    <t>Реализация мероприятий в рамках подпрограммы "Устоичивое развитие систем жизнеобеспечения" муниципальной программы "Комплексное развитие территории Узнезинское сельское поселение"</t>
  </si>
  <si>
    <t>Комплексное развитие территории "Узнезинское сельское поселение"</t>
  </si>
  <si>
    <t>Итого муниципальные внутренние заимствование МО "Узнезинское сельское поселение"</t>
  </si>
  <si>
    <t>Основное мероприятие "Обеспечение безопасности населения"</t>
  </si>
  <si>
    <t>Основное мероприятие "Повышение уровня благоустройства территории поселения"</t>
  </si>
  <si>
    <t>Основное мероприятие "Развитие культуры"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</si>
  <si>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</si>
  <si>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</si>
  <si>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Основное мероприятие "Развитие физической культуры и спорта"</t>
  </si>
  <si>
    <t>012Р400000</t>
  </si>
  <si>
    <t>0130200000</t>
  </si>
  <si>
    <t>Основные мероприятия "Развитие жилищно-комунальной инфраструктуры"</t>
  </si>
  <si>
    <t>Сумма на 2019г.</t>
  </si>
  <si>
    <t>(тыс.рублей)</t>
  </si>
  <si>
    <t>0110200000</t>
  </si>
  <si>
    <t>Сумма гарантирования на 2018 г. , тыс.рублей</t>
  </si>
  <si>
    <t>Сумма гарантирования 2019г. , тыс.рублей</t>
  </si>
  <si>
    <t>Объем привлечения средств на 2018г.</t>
  </si>
  <si>
    <t>Объем привлечения средств на 2019г.</t>
  </si>
  <si>
    <t>9990000000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</si>
  <si>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</si>
  <si>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</si>
  <si>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</si>
  <si>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Приложение № 18
к Решению «О бюджете муниципального образования "Узнезинское сельское поселение"
на 2018 год и плановый период 2019-2020годы»</t>
  </si>
  <si>
    <t>Программа муниципальных внутренних заимствований муниципального образования "Узнезинское сельское поселение" на 2018 год</t>
  </si>
  <si>
    <t>Приложение № 19
к Решению «О бюджете муниципального образования "Узнезинское сельское поселение"
на 2018 год и плановый период 2019-2020годы»</t>
  </si>
  <si>
    <t>Программа муниципальных внутренних заимствований муниципального образования "Узнезинское сельское поселение" на 2019-2020годы</t>
  </si>
  <si>
    <t>Объем привлечения средств на 2020г.</t>
  </si>
  <si>
    <t>Приложение № 20
к Решению «О бюджете муниципального образования "Узнезинское сельское поселение"
на 2018 год и плановый период 2019-2020г.г»</t>
  </si>
  <si>
    <t>Программа муниципальных гарантий муниципального образования "Узнезинское сельское поселение" в валюте Российской Федерации на 2018 год</t>
  </si>
  <si>
    <t>1. Перечень муниципальных гарантий МО "Узнезинское сельское поселение", подлежащих предоставлению в 2018 году</t>
  </si>
  <si>
    <t>Приложение № 21
к Решению «О бюджете муниципального образования "Узнезинское сельское поселение"
на 2018 год и плановый период 2019-2020г.г»</t>
  </si>
  <si>
    <t>Программа муниципальных гарантий муниципального образования "Узнезинское сельское поселение" в валюте Российской Федерации на 2019-2020годы</t>
  </si>
  <si>
    <t>1. Перечень муниципальных гарантий МО "Узнезинское сельское поселение", подлежащих предоставлению в 2019-2020 году</t>
  </si>
  <si>
    <t>2. Общий объем бюджетных ассигнований, предусмотренных на исполнение муниципальных гарантий муниципального образования  "Узнезинское сельское поселение" по возможным гарантийным случаям в 2017 году</t>
  </si>
  <si>
    <t>изменения (+/-)</t>
  </si>
  <si>
    <t>Изменения (+/-)</t>
  </si>
  <si>
    <t>0,0</t>
  </si>
  <si>
    <t>Изменение остатков средств на счетах по учету средств бюджета МО "Узнезинское сельское поселение"</t>
  </si>
  <si>
    <t>Основное мероприятие "Повышение эффективности управления муниципальной собственностью"</t>
  </si>
  <si>
    <t xml:space="preserve">Прочие доходы от оказания платных услуг (работ) получателями средств бюджетов сельских поселений
</t>
  </si>
  <si>
    <t xml:space="preserve">Прочие доходы от компенсации затрат бюджетов сельских поселений
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</si>
  <si>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</si>
  <si>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</si>
  <si>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 xml:space="preserve">Невыясненные поступления, зачисляемые в бюджеты сельских поселений
</t>
  </si>
  <si>
    <t xml:space="preserve">Прочие неналоговые доходы бюджетов сельских поселений
</t>
  </si>
  <si>
    <t xml:space="preserve"> Дотации бюджетам сельских поселений на выравнивание бюджетной обеспеченности</t>
  </si>
  <si>
    <t xml:space="preserve">Прочие субсидии бюджетам сельских поселений
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</si>
  <si>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</si>
  <si>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</si>
  <si>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</si>
  <si>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</si>
  <si>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</si>
  <si>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Сумма  на 2019г.</t>
  </si>
  <si>
    <t>Источники финансирования дефицита  бюджета муниципального образования "Узнезинское сельское поселение" на 2019 год</t>
  </si>
  <si>
    <t>Распределение бюджетных ассигнований местного бюджета на реализацию муниципальных программ муниципального образования "Узнезинское сельское поселение" на 2019 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</si>
  <si>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</si>
  <si>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</si>
  <si>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</si>
  <si>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1 08 04010 01 0000 110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</si>
  <si>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</si>
  <si>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2 02 15001 10 0000 150</t>
  </si>
  <si>
    <t>2 02 35118 10 0000 150</t>
  </si>
  <si>
    <t>2 02 40014 10 0000 150</t>
  </si>
  <si>
    <t>Распределение
бюджетных ассигнований по разделам, подразделам функциональной классификации расходов бюджета муниципального образования "Узнезинское сельское поселение"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</si>
  <si>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"Узнезинское сельское поселение"  на 2019 год</t>
  </si>
  <si>
    <t>Ведомственная структура расходов бюджета муниципального образования "Узнезинское сельское поселение " на 2019 год</t>
  </si>
  <si>
    <t>Сумма на 2019 год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</si>
  <si>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</si>
  <si>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</si>
  <si>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</si>
  <si>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</si>
  <si>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275,6</t>
  </si>
  <si>
    <t>150,0</t>
  </si>
  <si>
    <t>258,9</t>
  </si>
  <si>
    <t>3.1</t>
  </si>
  <si>
    <t>09</t>
  </si>
  <si>
    <t>3.3</t>
  </si>
  <si>
    <t xml:space="preserve">Другие вопросы в области национальной безопасности и правоохранительной деятельности </t>
  </si>
  <si>
    <t>14</t>
  </si>
  <si>
    <t>Приложение № 1
к Решению «О бюджете муниципального образования "Узнезинское сельское поселение" на 2019 год и плановый период 2020-2021годы»</t>
  </si>
  <si>
    <t>2 02 49999 10 0000 150</t>
  </si>
  <si>
    <t>2 02 29999 10 0000 150</t>
  </si>
  <si>
    <t>2 02 45160 11 0000 150</t>
  </si>
  <si>
    <t>2 18 00000 10 0000 150</t>
  </si>
  <si>
    <t>Софинансирование расходов местных бюджетов на оплату труда и начисления на выплаты по оплате труда работников муниципальных учреждений  МО "Чемальский район"</t>
  </si>
  <si>
    <t>99000S8500</t>
  </si>
  <si>
    <t>Софинансирование расходов местных бюджетов на оплату труда и начисления на выплаты по оплате труда работников органов местного самоуправления"Чемальский район"</t>
  </si>
  <si>
    <t>Дорожное хозяйство (дорожные фонды)</t>
  </si>
  <si>
    <t>Осуществление дорожной деятельности за счет средств Дорожного фонда МО "Чемальский район</t>
  </si>
  <si>
    <t>9900000Д00</t>
  </si>
  <si>
    <t>Софинансирование расходов местных бюджетов на оплату труда и начисления на выплаты  по оплате труда работников муниципальных ужреждений МО "Чемальский район"</t>
  </si>
  <si>
    <t>01302S8500</t>
  </si>
  <si>
    <t>1.4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</si>
  <si>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</si>
  <si>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</si>
  <si>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"Обеспечение эффективного управления муниципальными финансами"</t>
  </si>
  <si>
    <t>0106</t>
  </si>
  <si>
    <t>0409</t>
  </si>
  <si>
    <t>1.6</t>
  </si>
  <si>
    <t>Резервный фонд</t>
  </si>
  <si>
    <t>Резервный фонд местной администрации</t>
  </si>
  <si>
    <t>990000Ш200</t>
  </si>
  <si>
    <t>Резервные средства</t>
  </si>
  <si>
    <t>870</t>
  </si>
  <si>
    <t>0111</t>
  </si>
  <si>
    <t>2 19 60010 10 0000 150</t>
  </si>
  <si>
    <t>990А0S8500</t>
  </si>
  <si>
    <t>011Р300001</t>
  </si>
  <si>
    <t>Приложение № 2
к Решению «О бюджете 
муниципального образования "Узнезинское сельское поселение" на 2019 год и плановый период 2020-2021годы»</t>
  </si>
  <si>
    <t>Приложение № 6
к Решению «О бюджете 
муниципального образования                                                                                                                    "Узнезинское сельское поселение"
на 2019 год и плановый период 2020-2021годы»</t>
  </si>
  <si>
    <t>2 19 60020 05 0000 150</t>
  </si>
  <si>
    <t>2 08 05000 10 0000 150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</si>
  <si>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</si>
  <si>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Объем поступлений доходов в бюджет муниципального образования "Узнезинское сельское поселение" на 2019 год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</si>
  <si>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</si>
  <si>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</si>
  <si>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</si>
  <si>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сумма с учетом изменений (-/+)</t>
  </si>
  <si>
    <t>1 00 0000000 0000 000</t>
  </si>
  <si>
    <t>НАЛОГОВЫЕ И НЕНАЛОГОВЫЕ ДОХОДОВ</t>
  </si>
  <si>
    <t>НАЛОГОВЫЕ  ДОХОДЫ</t>
  </si>
  <si>
    <t>1 01 00000 00 0000 000</t>
  </si>
  <si>
    <t>Налоги на прибыль, доходы</t>
  </si>
  <si>
    <t>182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</si>
  <si>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</si>
  <si>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</si>
  <si>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</si>
  <si>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</si>
  <si>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</si>
  <si>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</si>
  <si>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</si>
  <si>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</si>
  <si>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</si>
  <si>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</si>
  <si>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</si>
  <si>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</si>
  <si>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1 08 0000 00 0000 000</t>
  </si>
  <si>
    <t>Государственная  пошлина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</si>
  <si>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</si>
  <si>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</si>
  <si>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</si>
  <si>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</si>
  <si>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</si>
  <si>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</si>
  <si>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</si>
  <si>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</si>
  <si>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</si>
  <si>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</si>
  <si>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</si>
  <si>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</si>
  <si>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</si>
  <si>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</si>
  <si>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</si>
  <si>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</si>
  <si>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2 02 30000 00 0000 150</t>
  </si>
  <si>
    <t>Субвенции бюджетам бюджетной системы Российской Федерации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</si>
  <si>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</si>
  <si>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</si>
  <si>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</si>
  <si>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ВСЕГО  ДОХОДОВ</t>
  </si>
  <si>
    <t xml:space="preserve">Приложение № 3
к Решению «О бюджете муниципального образования "Узнезинское сельское поселение" на 2019 год и плановый период 2020-2021годы» </t>
  </si>
  <si>
    <t>Приложение № 4
к Решению «О бюджете 
муниципального образования "Узнезинское сельское поселение"
на 2019 год и плановый период 2020-2021годы»</t>
  </si>
  <si>
    <t>Приложение  № 5
к Решению «О бюджете 
муниципального образования "Узнезинское сельское поселение" на 2019 год и плановый период 2020-2021годы»</t>
  </si>
  <si>
    <t>Приложение № 7
к Решению «О бюджете 
муниципального образования                                                                                                                    "Узнезинское сельское поселение"
на 2019 год и плановый период 2020-2021годы»</t>
  </si>
  <si>
    <t>012Р500001</t>
  </si>
  <si>
    <t>123</t>
  </si>
  <si>
    <t>Коммунальное хозяйство</t>
  </si>
  <si>
    <t xml:space="preserve">Основное мероприятие "Развитие жилищно-коммунальной инфраструктуры" </t>
  </si>
  <si>
    <t>Комунальное хозяйство</t>
  </si>
  <si>
    <t>0502</t>
  </si>
  <si>
    <t>2 02 40000 00 0000 150</t>
  </si>
  <si>
    <t>2 07 05010 10 0000 150</t>
  </si>
  <si>
    <t>2 07 05020 10 0000 150</t>
  </si>
  <si>
    <t>2 07 05030 10 0000 150</t>
  </si>
  <si>
    <t>012051Ш200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</si>
  <si>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</si>
  <si>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</si>
  <si>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</si>
  <si>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</si>
  <si>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</si>
  <si>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110,58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</si>
</sst>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#,##0.0"/>
  </numFmts>
  <fonts count="3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8"/>
      <name val="Arial Cyr"/>
    </font>
    <font>
      <sz val="14"/>
      <color rgb="FFFF0000"/>
      <name val="Arial Cyr"/>
      <charset val="204"/>
    </font>
    <font>
      <b/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19" fillId="0" borderId="0" applyNumberFormat="0" applyFont="0" applyFill="0" applyBorder="0" applyAlignment="0" applyProtection="0">
      <alignment vertical="top"/>
    </xf>
    <xf numFmtId="0" fontId="2" fillId="0" borderId="0"/>
    <xf numFmtId="0" fontId="20" fillId="0" borderId="0">
      <alignment vertical="top"/>
    </xf>
    <xf numFmtId="0" fontId="28" fillId="0" borderId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/>
    <xf numFmtId="0" fontId="32" fillId="0" borderId="11">
      <alignment horizontal="left" wrapText="1"/>
    </xf>
  </cellStyleXfs>
  <cellXfs count="299">
    <xf numFmtId="0" fontId="0" fillId="0" borderId="0" xfId="0"/>
    <xf numFmtId="0" fontId="4" fillId="0" borderId="0" xfId="0" applyFont="1" applyFill="1"/>
    <xf numFmtId="165" fontId="4" fillId="0" borderId="0" xfId="8" applyFont="1" applyFill="1"/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Fill="1" applyAlignment="1">
      <alignment horizontal="right"/>
    </xf>
    <xf numFmtId="165" fontId="4" fillId="0" borderId="0" xfId="8" applyFont="1" applyFill="1" applyAlignment="1">
      <alignment horizontal="right"/>
    </xf>
    <xf numFmtId="165" fontId="4" fillId="0" borderId="0" xfId="8" applyFont="1" applyFill="1" applyAlignment="1">
      <alignment horizontal="center"/>
    </xf>
    <xf numFmtId="0" fontId="7" fillId="0" borderId="0" xfId="0" applyFont="1" applyFill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2" fillId="0" borderId="0" xfId="0" applyFont="1"/>
    <xf numFmtId="0" fontId="7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5" fontId="8" fillId="0" borderId="2" xfId="8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0" xfId="0" applyFont="1" applyFill="1" applyBorder="1" applyAlignment="1">
      <alignment horizontal="center" wrapText="1"/>
    </xf>
    <xf numFmtId="165" fontId="7" fillId="0" borderId="0" xfId="8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65" fontId="23" fillId="0" borderId="0" xfId="8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8" applyFont="1" applyFill="1" applyBorder="1" applyAlignment="1">
      <alignment horizontal="center" wrapText="1"/>
    </xf>
    <xf numFmtId="0" fontId="7" fillId="0" borderId="0" xfId="0" applyFont="1" applyFill="1" applyBorder="1"/>
    <xf numFmtId="165" fontId="7" fillId="0" borderId="0" xfId="8" applyFont="1" applyFill="1" applyBorder="1" applyAlignment="1">
      <alignment horizontal="center"/>
    </xf>
    <xf numFmtId="165" fontId="7" fillId="0" borderId="0" xfId="8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/>
    </xf>
    <xf numFmtId="167" fontId="5" fillId="0" borderId="2" xfId="8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5" fillId="0" borderId="2" xfId="5" applyFont="1" applyFill="1" applyBorder="1" applyAlignment="1">
      <alignment horizontal="justify" vertical="top"/>
    </xf>
    <xf numFmtId="0" fontId="4" fillId="0" borderId="2" xfId="5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left" vertical="top" wrapText="1"/>
    </xf>
    <xf numFmtId="165" fontId="5" fillId="0" borderId="2" xfId="8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165" fontId="4" fillId="0" borderId="2" xfId="8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4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/>
    <xf numFmtId="49" fontId="5" fillId="0" borderId="2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24" fillId="0" borderId="0" xfId="0" applyFont="1"/>
    <xf numFmtId="167" fontId="4" fillId="0" borderId="2" xfId="8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vertical="top" wrapText="1"/>
    </xf>
    <xf numFmtId="166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left" vertical="top" wrapText="1"/>
    </xf>
    <xf numFmtId="2" fontId="26" fillId="0" borderId="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22" fillId="0" borderId="0" xfId="0" applyFont="1" applyFill="1" applyAlignment="1"/>
    <xf numFmtId="0" fontId="11" fillId="0" borderId="0" xfId="0" applyFont="1"/>
    <xf numFmtId="49" fontId="4" fillId="0" borderId="2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left" vertical="top" wrapText="1"/>
    </xf>
    <xf numFmtId="16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22" fillId="2" borderId="0" xfId="0" applyFont="1" applyFill="1"/>
    <xf numFmtId="0" fontId="4" fillId="0" borderId="2" xfId="0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Alignment="1"/>
    <xf numFmtId="0" fontId="11" fillId="0" borderId="0" xfId="1" applyFont="1" applyAlignment="1">
      <alignment horizontal="center"/>
    </xf>
    <xf numFmtId="0" fontId="4" fillId="0" borderId="2" xfId="1" applyFont="1" applyBorder="1" applyAlignment="1"/>
    <xf numFmtId="0" fontId="9" fillId="0" borderId="2" xfId="1" applyFont="1" applyBorder="1" applyAlignment="1">
      <alignment wrapText="1"/>
    </xf>
    <xf numFmtId="0" fontId="4" fillId="0" borderId="0" xfId="1" applyFont="1" applyAlignment="1">
      <alignment horizontal="right" wrapText="1"/>
    </xf>
    <xf numFmtId="0" fontId="27" fillId="0" borderId="0" xfId="1" applyFont="1" applyAlignment="1"/>
    <xf numFmtId="0" fontId="9" fillId="0" borderId="0" xfId="1" applyFont="1" applyAlignment="1">
      <alignment horizontal="left"/>
    </xf>
    <xf numFmtId="4" fontId="4" fillId="0" borderId="2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166" fontId="5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wrapText="1"/>
    </xf>
    <xf numFmtId="0" fontId="22" fillId="0" borderId="0" xfId="0" applyFont="1" applyFill="1" applyAlignment="1"/>
    <xf numFmtId="0" fontId="29" fillId="0" borderId="2" xfId="0" applyFont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2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166" fontId="4" fillId="0" borderId="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3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2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5" fillId="0" borderId="2" xfId="12" applyNumberFormat="1" applyFont="1" applyFill="1" applyBorder="1" applyProtection="1">
      <alignment horizontal="left" wrapText="1"/>
    </xf>
    <xf numFmtId="0" fontId="0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4" fillId="0" borderId="2" xfId="12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/>
    <xf numFmtId="0" fontId="33" fillId="0" borderId="0" xfId="0" applyFont="1" applyFill="1"/>
    <xf numFmtId="0" fontId="34" fillId="0" borderId="0" xfId="0" applyFont="1" applyFill="1"/>
    <xf numFmtId="0" fontId="5" fillId="0" borderId="0" xfId="11" applyFont="1" applyAlignment="1">
      <alignment wrapText="1"/>
    </xf>
    <xf numFmtId="49" fontId="5" fillId="3" borderId="12" xfId="11" applyNumberFormat="1" applyFont="1" applyFill="1" applyBorder="1" applyAlignment="1">
      <alignment horizontal="center" vertical="top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4" fillId="3" borderId="12" xfId="11" applyNumberFormat="1" applyFont="1" applyFill="1" applyBorder="1" applyAlignment="1">
      <alignment horizontal="center" vertical="top" wrapText="1"/>
    </xf>
    <xf numFmtId="0" fontId="6" fillId="0" borderId="12" xfId="11" applyFont="1" applyFill="1" applyBorder="1" applyAlignment="1">
      <alignment horizontal="left" vertical="top" wrapText="1"/>
    </xf>
    <xf numFmtId="49" fontId="31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center" vertical="center" wrapText="1"/>
    </xf>
    <xf numFmtId="168" fontId="5" fillId="0" borderId="2" xfId="8" applyNumberFormat="1" applyFont="1" applyFill="1" applyBorder="1" applyAlignment="1">
      <alignment horizontal="center" vertical="top"/>
    </xf>
    <xf numFmtId="166" fontId="26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 wrapText="1"/>
    </xf>
    <xf numFmtId="168" fontId="26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top" wrapText="1"/>
    </xf>
    <xf numFmtId="168" fontId="7" fillId="0" borderId="2" xfId="0" applyNumberFormat="1" applyFont="1" applyFill="1" applyBorder="1" applyAlignment="1">
      <alignment horizontal="center" vertical="top" wrapText="1"/>
    </xf>
    <xf numFmtId="168" fontId="26" fillId="0" borderId="2" xfId="0" applyNumberFormat="1" applyFont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/>
    </xf>
    <xf numFmtId="0" fontId="22" fillId="0" borderId="0" xfId="0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8" fillId="0" borderId="0" xfId="0" applyFont="1"/>
    <xf numFmtId="0" fontId="7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166" fontId="5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66" fontId="4" fillId="3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2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wrapText="1"/>
    </xf>
    <xf numFmtId="2" fontId="24" fillId="0" borderId="0" xfId="0" applyNumberFormat="1" applyFont="1" applyFill="1"/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9" fillId="0" borderId="1" xfId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4" fontId="4" fillId="0" borderId="4" xfId="1" applyNumberFormat="1" applyFont="1" applyFill="1" applyBorder="1" applyAlignment="1">
      <alignment horizontal="center" wrapText="1"/>
    </xf>
    <xf numFmtId="4" fontId="4" fillId="0" borderId="6" xfId="1" applyNumberFormat="1" applyFont="1" applyFill="1" applyBorder="1" applyAlignment="1">
      <alignment horizontal="center" wrapText="1"/>
    </xf>
    <xf numFmtId="4" fontId="4" fillId="0" borderId="5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</cellXfs>
  <cellStyles count="13">
    <cellStyle name="Excel Built-in Normal" xfId="11"/>
    <cellStyle name="xl73" xfId="12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источники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00B050"/>
    <pageSetUpPr fitToPage="1"/>
  </sheetPr>
  <dimension ref="A1:C159"/>
  <sheetViews>
    <sheetView zoomScaleSheetLayoutView="80" workbookViewId="0">
      <selection activeCell="C7" sqref="C7:C10"/>
    </sheetView>
  </sheetViews>
  <sheetFormatPr defaultRowHeight="15.75"/>
  <cols>
    <col min="1" max="1" width="69.5703125" style="1" customWidth="1"/>
    <col min="2" max="2" width="29.5703125" style="1" customWidth="1"/>
    <col min="3" max="3" width="30" style="2" customWidth="1"/>
    <col min="4" max="16384" width="9.140625" style="1"/>
  </cols>
  <sheetData>
    <row r="1" spans="1:3" ht="116.25" customHeight="1">
      <c r="B1" s="116"/>
      <c r="C1" s="184" t="s">
        <v>286</v>
      </c>
    </row>
    <row r="2" spans="1:3" ht="19.5" customHeight="1">
      <c r="B2" s="116"/>
      <c r="C2" s="75"/>
    </row>
    <row r="3" spans="1:3" ht="46.5" customHeight="1">
      <c r="A3" s="256" t="s">
        <v>260</v>
      </c>
      <c r="B3" s="256"/>
      <c r="C3" s="256"/>
    </row>
    <row r="4" spans="1:3" ht="19.5" customHeight="1">
      <c r="A4" s="121"/>
      <c r="B4" s="121"/>
      <c r="C4" s="121"/>
    </row>
    <row r="5" spans="1:3" ht="19.149999999999999" customHeight="1">
      <c r="B5" s="5"/>
      <c r="C5" s="6" t="s">
        <v>44</v>
      </c>
    </row>
    <row r="6" spans="1:3" s="8" customFormat="1" ht="37.5">
      <c r="A6" s="29"/>
      <c r="B6" s="30" t="s">
        <v>11</v>
      </c>
      <c r="C6" s="31" t="s">
        <v>259</v>
      </c>
    </row>
    <row r="7" spans="1:3" s="8" customFormat="1" ht="18.75">
      <c r="A7" s="63" t="s">
        <v>0</v>
      </c>
      <c r="B7" s="76"/>
      <c r="C7" s="207">
        <v>441.46</v>
      </c>
    </row>
    <row r="8" spans="1:3" s="8" customFormat="1" ht="18.75">
      <c r="A8" s="65" t="s">
        <v>1</v>
      </c>
      <c r="B8" s="77" t="s">
        <v>52</v>
      </c>
      <c r="C8" s="207"/>
    </row>
    <row r="9" spans="1:3" s="8" customFormat="1" ht="18.75">
      <c r="A9" s="66" t="s">
        <v>2</v>
      </c>
      <c r="B9" s="76"/>
      <c r="C9" s="207">
        <v>441.46</v>
      </c>
    </row>
    <row r="10" spans="1:3" s="8" customFormat="1" ht="31.5" customHeight="1">
      <c r="A10" s="67" t="s">
        <v>244</v>
      </c>
      <c r="B10" s="78" t="s">
        <v>53</v>
      </c>
      <c r="C10" s="207">
        <v>441.46</v>
      </c>
    </row>
    <row r="11" spans="1:3" s="32" customFormat="1" ht="19.5" customHeight="1">
      <c r="A11" s="65" t="s">
        <v>3</v>
      </c>
      <c r="B11" s="77" t="s">
        <v>54</v>
      </c>
      <c r="C11" s="64"/>
    </row>
    <row r="12" spans="1:3" s="8" customFormat="1" ht="31.5">
      <c r="A12" s="68" t="s">
        <v>4</v>
      </c>
      <c r="B12" s="78" t="s">
        <v>62</v>
      </c>
      <c r="C12" s="64"/>
    </row>
    <row r="13" spans="1:3" s="8" customFormat="1" ht="35.25" customHeight="1">
      <c r="A13" s="66" t="s">
        <v>61</v>
      </c>
      <c r="B13" s="78" t="s">
        <v>75</v>
      </c>
      <c r="C13" s="64"/>
    </row>
    <row r="14" spans="1:3" s="8" customFormat="1" ht="31.5">
      <c r="A14" s="66" t="s">
        <v>5</v>
      </c>
      <c r="B14" s="78" t="s">
        <v>63</v>
      </c>
      <c r="C14" s="64"/>
    </row>
    <row r="15" spans="1:3" s="8" customFormat="1" ht="31.5">
      <c r="A15" s="66" t="s">
        <v>12</v>
      </c>
      <c r="B15" s="78" t="s">
        <v>76</v>
      </c>
      <c r="C15" s="64"/>
    </row>
    <row r="16" spans="1:3" s="32" customFormat="1" ht="31.5">
      <c r="A16" s="65" t="s">
        <v>6</v>
      </c>
      <c r="B16" s="77" t="s">
        <v>55</v>
      </c>
      <c r="C16" s="64"/>
    </row>
    <row r="17" spans="1:3" s="8" customFormat="1" ht="31.5">
      <c r="A17" s="66" t="s">
        <v>64</v>
      </c>
      <c r="B17" s="78" t="s">
        <v>77</v>
      </c>
      <c r="C17" s="64"/>
    </row>
    <row r="18" spans="1:3" s="8" customFormat="1" ht="47.25">
      <c r="A18" s="66" t="s">
        <v>65</v>
      </c>
      <c r="B18" s="78" t="s">
        <v>78</v>
      </c>
      <c r="C18" s="64"/>
    </row>
    <row r="19" spans="1:3" s="8" customFormat="1" ht="47.25">
      <c r="A19" s="66" t="s">
        <v>7</v>
      </c>
      <c r="B19" s="78" t="s">
        <v>79</v>
      </c>
      <c r="C19" s="64"/>
    </row>
    <row r="20" spans="1:3" s="8" customFormat="1" ht="47.25">
      <c r="A20" s="66" t="s">
        <v>13</v>
      </c>
      <c r="B20" s="78" t="s">
        <v>80</v>
      </c>
      <c r="C20" s="64"/>
    </row>
    <row r="21" spans="1:3" s="32" customFormat="1" ht="31.5">
      <c r="A21" s="65" t="s">
        <v>10</v>
      </c>
      <c r="B21" s="79" t="s">
        <v>56</v>
      </c>
      <c r="C21" s="64"/>
    </row>
    <row r="22" spans="1:3" s="32" customFormat="1" ht="31.5">
      <c r="A22" s="65" t="s">
        <v>81</v>
      </c>
      <c r="B22" s="79" t="s">
        <v>82</v>
      </c>
      <c r="C22" s="64"/>
    </row>
    <row r="23" spans="1:3" s="8" customFormat="1" ht="31.5">
      <c r="A23" s="66" t="s">
        <v>83</v>
      </c>
      <c r="B23" s="78" t="s">
        <v>84</v>
      </c>
      <c r="C23" s="85"/>
    </row>
    <row r="24" spans="1:3" s="8" customFormat="1" ht="31.5">
      <c r="A24" s="66" t="s">
        <v>85</v>
      </c>
      <c r="B24" s="78" t="s">
        <v>84</v>
      </c>
      <c r="C24" s="85"/>
    </row>
    <row r="25" spans="1:3" s="8" customFormat="1" ht="31.5">
      <c r="A25" s="69" t="s">
        <v>8</v>
      </c>
      <c r="B25" s="80" t="s">
        <v>57</v>
      </c>
      <c r="C25" s="64"/>
    </row>
    <row r="26" spans="1:3" s="8" customFormat="1" ht="31.5">
      <c r="A26" s="70" t="s">
        <v>9</v>
      </c>
      <c r="B26" s="81" t="s">
        <v>86</v>
      </c>
      <c r="C26" s="64"/>
    </row>
    <row r="27" spans="1:3" s="8" customFormat="1" ht="31.5">
      <c r="A27" s="66" t="s">
        <v>14</v>
      </c>
      <c r="B27" s="78" t="s">
        <v>87</v>
      </c>
      <c r="C27" s="64"/>
    </row>
    <row r="28" spans="1:3" s="8" customFormat="1" ht="47.25">
      <c r="A28" s="66" t="s">
        <v>70</v>
      </c>
      <c r="B28" s="78" t="s">
        <v>88</v>
      </c>
      <c r="C28" s="64"/>
    </row>
    <row r="29" spans="1:3" s="8" customFormat="1" ht="31.5">
      <c r="A29" s="71" t="s">
        <v>66</v>
      </c>
      <c r="B29" s="82" t="s">
        <v>67</v>
      </c>
      <c r="C29" s="72"/>
    </row>
    <row r="30" spans="1:3" s="8" customFormat="1" ht="31.5">
      <c r="A30" s="73" t="s">
        <v>68</v>
      </c>
      <c r="B30" s="83" t="s">
        <v>89</v>
      </c>
      <c r="C30" s="74"/>
    </row>
    <row r="31" spans="1:3" s="8" customFormat="1" ht="47.25">
      <c r="A31" s="73" t="s">
        <v>69</v>
      </c>
      <c r="B31" s="83" t="s">
        <v>90</v>
      </c>
      <c r="C31" s="74"/>
    </row>
    <row r="32" spans="1:3" s="8" customFormat="1" ht="18.75">
      <c r="B32" s="33"/>
      <c r="C32" s="34"/>
    </row>
    <row r="33" spans="2:3" s="8" customFormat="1" ht="18.75">
      <c r="B33" s="33"/>
      <c r="C33" s="34"/>
    </row>
    <row r="34" spans="2:3" s="8" customFormat="1" ht="18.75">
      <c r="B34" s="33"/>
      <c r="C34" s="34"/>
    </row>
    <row r="35" spans="2:3" s="8" customFormat="1" ht="18.75">
      <c r="B35" s="33"/>
      <c r="C35" s="34"/>
    </row>
    <row r="36" spans="2:3" s="8" customFormat="1" ht="18.75">
      <c r="B36" s="35"/>
      <c r="C36" s="36"/>
    </row>
    <row r="37" spans="2:3" s="8" customFormat="1" ht="18.75">
      <c r="B37" s="33"/>
      <c r="C37" s="34"/>
    </row>
    <row r="38" spans="2:3" s="8" customFormat="1" ht="18.75">
      <c r="B38" s="33"/>
      <c r="C38" s="34"/>
    </row>
    <row r="39" spans="2:3" s="8" customFormat="1" ht="18.75">
      <c r="B39" s="37"/>
      <c r="C39" s="38"/>
    </row>
    <row r="40" spans="2:3" s="8" customFormat="1" ht="18.75">
      <c r="B40" s="33"/>
      <c r="C40" s="34"/>
    </row>
    <row r="41" spans="2:3" s="8" customFormat="1" ht="18.75">
      <c r="B41" s="33"/>
      <c r="C41" s="34"/>
    </row>
    <row r="42" spans="2:3" s="8" customFormat="1" ht="18.75">
      <c r="B42" s="37"/>
      <c r="C42" s="38"/>
    </row>
    <row r="43" spans="2:3" s="8" customFormat="1" ht="18.75">
      <c r="B43" s="33"/>
      <c r="C43" s="34"/>
    </row>
    <row r="44" spans="2:3" s="8" customFormat="1" ht="18.75">
      <c r="B44" s="33"/>
      <c r="C44" s="34"/>
    </row>
    <row r="45" spans="2:3" s="8" customFormat="1" ht="18.75">
      <c r="B45" s="33"/>
      <c r="C45" s="34"/>
    </row>
    <row r="46" spans="2:3" s="8" customFormat="1" ht="18.75">
      <c r="B46" s="33"/>
      <c r="C46" s="34"/>
    </row>
    <row r="47" spans="2:3" s="8" customFormat="1" ht="18.75">
      <c r="B47" s="39"/>
      <c r="C47" s="40"/>
    </row>
    <row r="48" spans="2:3" s="8" customFormat="1" ht="18.75">
      <c r="B48" s="39"/>
      <c r="C48" s="40"/>
    </row>
    <row r="49" spans="2:3" s="8" customFormat="1" ht="18.75">
      <c r="B49" s="39"/>
      <c r="C49" s="40"/>
    </row>
    <row r="50" spans="2:3" s="8" customFormat="1" ht="18.75">
      <c r="C50" s="41"/>
    </row>
    <row r="51" spans="2:3" s="8" customFormat="1" ht="18.75">
      <c r="C51" s="41"/>
    </row>
    <row r="52" spans="2:3" s="8" customFormat="1" ht="18.75">
      <c r="C52" s="41"/>
    </row>
    <row r="53" spans="2:3" s="8" customFormat="1" ht="18.75">
      <c r="C53" s="41"/>
    </row>
    <row r="54" spans="2:3" s="8" customFormat="1" ht="18.75">
      <c r="C54" s="41"/>
    </row>
    <row r="55" spans="2:3" s="8" customFormat="1" ht="18.75">
      <c r="C55" s="41"/>
    </row>
    <row r="56" spans="2:3" s="8" customFormat="1" ht="18.75">
      <c r="C56" s="41"/>
    </row>
    <row r="57" spans="2:3" s="8" customFormat="1" ht="18.75">
      <c r="C57" s="41"/>
    </row>
    <row r="58" spans="2:3" s="8" customFormat="1" ht="18.75">
      <c r="C58" s="41"/>
    </row>
    <row r="59" spans="2:3" s="8" customFormat="1" ht="18.75">
      <c r="C59" s="41"/>
    </row>
    <row r="60" spans="2:3" s="8" customFormat="1" ht="18.75">
      <c r="C60" s="41"/>
    </row>
    <row r="61" spans="2:3" s="8" customFormat="1" ht="18.75">
      <c r="C61" s="41"/>
    </row>
    <row r="62" spans="2:3" s="8" customFormat="1" ht="18.75">
      <c r="C62" s="41"/>
    </row>
    <row r="63" spans="2:3" s="8" customFormat="1" ht="18.75">
      <c r="C63" s="41"/>
    </row>
    <row r="64" spans="2:3" s="8" customFormat="1" ht="18.75">
      <c r="C64" s="41"/>
    </row>
    <row r="65" spans="3:3" s="8" customFormat="1" ht="18.75">
      <c r="C65" s="41"/>
    </row>
    <row r="66" spans="3:3" s="8" customFormat="1" ht="18.75">
      <c r="C66" s="41"/>
    </row>
    <row r="67" spans="3:3" s="8" customFormat="1" ht="18.75">
      <c r="C67" s="41"/>
    </row>
    <row r="68" spans="3:3" s="8" customFormat="1" ht="18.75">
      <c r="C68" s="41"/>
    </row>
    <row r="69" spans="3:3" s="8" customFormat="1" ht="18.75">
      <c r="C69" s="41"/>
    </row>
    <row r="70" spans="3:3" s="8" customFormat="1" ht="18.75">
      <c r="C70" s="41"/>
    </row>
    <row r="71" spans="3:3" s="8" customFormat="1" ht="18.75">
      <c r="C71" s="41"/>
    </row>
    <row r="72" spans="3:3" s="8" customFormat="1" ht="18.75">
      <c r="C72" s="41"/>
    </row>
    <row r="73" spans="3:3" s="8" customFormat="1" ht="18.75">
      <c r="C73" s="41"/>
    </row>
    <row r="74" spans="3:3" s="8" customFormat="1" ht="18.75">
      <c r="C74" s="41"/>
    </row>
    <row r="75" spans="3:3" s="8" customFormat="1" ht="18.75">
      <c r="C75" s="41"/>
    </row>
    <row r="76" spans="3:3" s="8" customFormat="1" ht="18.75">
      <c r="C76" s="41"/>
    </row>
    <row r="77" spans="3:3" s="8" customFormat="1" ht="18.75">
      <c r="C77" s="41"/>
    </row>
    <row r="78" spans="3:3" s="8" customFormat="1" ht="18.75">
      <c r="C78" s="41"/>
    </row>
    <row r="79" spans="3:3" s="8" customFormat="1" ht="18.75">
      <c r="C79" s="41"/>
    </row>
    <row r="80" spans="3:3" s="8" customFormat="1" ht="18.75">
      <c r="C80" s="41"/>
    </row>
    <row r="81" spans="3:3" s="8" customFormat="1" ht="18.75">
      <c r="C81" s="41"/>
    </row>
    <row r="82" spans="3:3" s="8" customFormat="1" ht="18.75">
      <c r="C82" s="41"/>
    </row>
    <row r="83" spans="3:3" s="8" customFormat="1" ht="18.75">
      <c r="C83" s="41"/>
    </row>
    <row r="84" spans="3:3" s="8" customFormat="1" ht="18.75">
      <c r="C84" s="41"/>
    </row>
    <row r="85" spans="3:3" s="8" customFormat="1" ht="18.75">
      <c r="C85" s="41"/>
    </row>
    <row r="86" spans="3:3" s="8" customFormat="1" ht="18.75">
      <c r="C86" s="41"/>
    </row>
    <row r="87" spans="3:3" s="8" customFormat="1" ht="18.75">
      <c r="C87" s="41"/>
    </row>
    <row r="88" spans="3:3" s="8" customFormat="1" ht="18.75">
      <c r="C88" s="41"/>
    </row>
    <row r="89" spans="3:3" s="8" customFormat="1" ht="18.75">
      <c r="C89" s="41"/>
    </row>
    <row r="90" spans="3:3" s="8" customFormat="1" ht="18.75">
      <c r="C90" s="41"/>
    </row>
    <row r="91" spans="3:3" s="8" customFormat="1" ht="18.75">
      <c r="C91" s="41"/>
    </row>
    <row r="92" spans="3:3" s="8" customFormat="1" ht="18.75">
      <c r="C92" s="41"/>
    </row>
    <row r="93" spans="3:3" s="8" customFormat="1" ht="18.75">
      <c r="C93" s="41"/>
    </row>
    <row r="94" spans="3:3" s="8" customFormat="1" ht="18.75">
      <c r="C94" s="41"/>
    </row>
    <row r="95" spans="3:3" s="8" customFormat="1" ht="18.75">
      <c r="C95" s="41"/>
    </row>
    <row r="96" spans="3:3" s="8" customFormat="1" ht="18.75">
      <c r="C96" s="41"/>
    </row>
    <row r="97" spans="3:3" s="8" customFormat="1" ht="18.75">
      <c r="C97" s="41"/>
    </row>
    <row r="98" spans="3:3" s="8" customFormat="1" ht="18.75">
      <c r="C98" s="41"/>
    </row>
    <row r="99" spans="3:3" s="8" customFormat="1" ht="18.75">
      <c r="C99" s="41"/>
    </row>
    <row r="100" spans="3:3" s="8" customFormat="1" ht="18.75">
      <c r="C100" s="41"/>
    </row>
    <row r="101" spans="3:3" s="8" customFormat="1" ht="18.75">
      <c r="C101" s="41"/>
    </row>
    <row r="102" spans="3:3" s="8" customFormat="1" ht="18.75">
      <c r="C102" s="41"/>
    </row>
    <row r="103" spans="3:3" s="8" customFormat="1" ht="18.75">
      <c r="C103" s="41"/>
    </row>
    <row r="104" spans="3:3" s="8" customFormat="1" ht="18.75">
      <c r="C104" s="41"/>
    </row>
    <row r="105" spans="3:3" s="8" customFormat="1" ht="18.75">
      <c r="C105" s="41"/>
    </row>
    <row r="106" spans="3:3" s="8" customFormat="1" ht="18.75">
      <c r="C106" s="41"/>
    </row>
    <row r="107" spans="3:3" s="8" customFormat="1" ht="18.75">
      <c r="C107" s="41"/>
    </row>
    <row r="108" spans="3:3" s="8" customFormat="1" ht="18.75">
      <c r="C108" s="41"/>
    </row>
    <row r="109" spans="3:3" s="8" customFormat="1" ht="18.75">
      <c r="C109" s="41"/>
    </row>
    <row r="110" spans="3:3" s="8" customFormat="1" ht="18.75">
      <c r="C110" s="41"/>
    </row>
    <row r="111" spans="3:3" s="8" customFormat="1" ht="18.75">
      <c r="C111" s="41"/>
    </row>
    <row r="112" spans="3:3" s="8" customFormat="1" ht="18.75">
      <c r="C112" s="41"/>
    </row>
    <row r="113" spans="3:3" s="8" customFormat="1" ht="18.75">
      <c r="C113" s="41"/>
    </row>
    <row r="114" spans="3:3" s="8" customFormat="1" ht="18.75">
      <c r="C114" s="41"/>
    </row>
    <row r="115" spans="3:3" s="8" customFormat="1" ht="18.75">
      <c r="C115" s="41"/>
    </row>
    <row r="116" spans="3:3" s="8" customFormat="1" ht="18.75">
      <c r="C116" s="41"/>
    </row>
    <row r="117" spans="3:3" s="8" customFormat="1" ht="18.75">
      <c r="C117" s="41"/>
    </row>
    <row r="118" spans="3:3" s="8" customFormat="1" ht="18.75">
      <c r="C118" s="41"/>
    </row>
    <row r="119" spans="3:3" s="8" customFormat="1" ht="18.75">
      <c r="C119" s="41"/>
    </row>
    <row r="120" spans="3:3" s="8" customFormat="1" ht="18.75">
      <c r="C120" s="41"/>
    </row>
    <row r="121" spans="3:3" s="8" customFormat="1" ht="18.75">
      <c r="C121" s="41"/>
    </row>
    <row r="122" spans="3:3" s="8" customFormat="1" ht="18.75">
      <c r="C122" s="41"/>
    </row>
    <row r="123" spans="3:3" s="8" customFormat="1" ht="18.75">
      <c r="C123" s="41"/>
    </row>
    <row r="124" spans="3:3" s="8" customFormat="1" ht="18.75">
      <c r="C124" s="41"/>
    </row>
    <row r="125" spans="3:3" s="8" customFormat="1" ht="18.75">
      <c r="C125" s="41"/>
    </row>
    <row r="126" spans="3:3" s="8" customFormat="1" ht="18.75">
      <c r="C126" s="41"/>
    </row>
    <row r="127" spans="3:3" s="8" customFormat="1" ht="18.75">
      <c r="C127" s="41"/>
    </row>
    <row r="128" spans="3:3" s="8" customFormat="1" ht="18.75">
      <c r="C128" s="41"/>
    </row>
    <row r="129" spans="3:3" s="8" customFormat="1" ht="18.75">
      <c r="C129" s="41"/>
    </row>
    <row r="130" spans="3:3" s="8" customFormat="1" ht="18.75">
      <c r="C130" s="41"/>
    </row>
    <row r="131" spans="3:3" s="8" customFormat="1" ht="18.75">
      <c r="C131" s="41"/>
    </row>
    <row r="132" spans="3:3" s="8" customFormat="1" ht="18.75">
      <c r="C132" s="41"/>
    </row>
    <row r="133" spans="3:3" s="8" customFormat="1" ht="18.75">
      <c r="C133" s="41"/>
    </row>
    <row r="134" spans="3:3" s="8" customFormat="1" ht="18.75">
      <c r="C134" s="41"/>
    </row>
    <row r="135" spans="3:3" s="8" customFormat="1" ht="18.75">
      <c r="C135" s="41"/>
    </row>
    <row r="136" spans="3:3" s="8" customFormat="1" ht="18.75">
      <c r="C136" s="41"/>
    </row>
    <row r="137" spans="3:3" s="8" customFormat="1" ht="18.75">
      <c r="C137" s="41"/>
    </row>
    <row r="138" spans="3:3" s="8" customFormat="1" ht="18.75">
      <c r="C138" s="41"/>
    </row>
    <row r="139" spans="3:3" s="8" customFormat="1" ht="18.75">
      <c r="C139" s="41"/>
    </row>
    <row r="140" spans="3:3" s="8" customFormat="1" ht="18.75">
      <c r="C140" s="41"/>
    </row>
    <row r="141" spans="3:3" s="8" customFormat="1" ht="18.75">
      <c r="C141" s="41"/>
    </row>
    <row r="142" spans="3:3" s="8" customFormat="1" ht="18.75">
      <c r="C142" s="41"/>
    </row>
    <row r="143" spans="3:3" s="8" customFormat="1" ht="18.75">
      <c r="C143" s="41"/>
    </row>
    <row r="144" spans="3:3" s="8" customFormat="1" ht="18.75">
      <c r="C144" s="41"/>
    </row>
    <row r="145" spans="3:3" s="8" customFormat="1" ht="18.75">
      <c r="C145" s="41"/>
    </row>
    <row r="146" spans="3:3" s="8" customFormat="1" ht="18.75">
      <c r="C146" s="41"/>
    </row>
    <row r="147" spans="3:3" s="8" customFormat="1" ht="18.75">
      <c r="C147" s="41"/>
    </row>
    <row r="148" spans="3:3" s="8" customFormat="1" ht="18.75">
      <c r="C148" s="41"/>
    </row>
    <row r="149" spans="3:3" s="8" customFormat="1" ht="18.75">
      <c r="C149" s="41"/>
    </row>
    <row r="150" spans="3:3" s="8" customFormat="1" ht="18.75">
      <c r="C150" s="41"/>
    </row>
    <row r="151" spans="3:3" s="8" customFormat="1" ht="18.75">
      <c r="C151" s="41"/>
    </row>
    <row r="152" spans="3:3" s="8" customFormat="1" ht="18.75">
      <c r="C152" s="41"/>
    </row>
    <row r="153" spans="3:3" s="8" customFormat="1" ht="18.75">
      <c r="C153" s="41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</sheetData>
  <mergeCells count="1">
    <mergeCell ref="A3:C3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tabColor indexed="21"/>
  </sheetPr>
  <dimension ref="A1:F19"/>
  <sheetViews>
    <sheetView view="pageBreakPreview" zoomScale="90" zoomScaleSheetLayoutView="90" workbookViewId="0">
      <selection activeCell="J4" sqref="J4"/>
    </sheetView>
  </sheetViews>
  <sheetFormatPr defaultRowHeight="12.75"/>
  <cols>
    <col min="1" max="1" width="13.85546875" customWidth="1"/>
    <col min="2" max="2" width="15.140625" customWidth="1"/>
    <col min="3" max="3" width="17" customWidth="1"/>
    <col min="4" max="4" width="14.85546875" customWidth="1"/>
    <col min="5" max="5" width="14.5703125" customWidth="1"/>
    <col min="6" max="6" width="14" customWidth="1"/>
  </cols>
  <sheetData>
    <row r="1" spans="1:6" ht="57.75" customHeight="1">
      <c r="D1" s="283" t="s">
        <v>234</v>
      </c>
      <c r="E1" s="286"/>
      <c r="F1" s="286"/>
    </row>
    <row r="3" spans="1:6" ht="58.5" customHeight="1">
      <c r="A3" s="294" t="s">
        <v>235</v>
      </c>
      <c r="B3" s="294"/>
      <c r="C3" s="294"/>
      <c r="D3" s="294"/>
      <c r="E3" s="294"/>
      <c r="F3" s="294"/>
    </row>
    <row r="4" spans="1:6" ht="15.75">
      <c r="A4" s="135"/>
      <c r="B4" s="135"/>
      <c r="C4" s="135"/>
      <c r="D4" s="139"/>
      <c r="E4" s="139"/>
      <c r="F4" s="139"/>
    </row>
    <row r="5" spans="1:6" ht="32.25" customHeight="1">
      <c r="A5" s="292" t="s">
        <v>236</v>
      </c>
      <c r="B5" s="292"/>
      <c r="C5" s="292"/>
      <c r="D5" s="292"/>
      <c r="E5" s="292"/>
      <c r="F5" s="292"/>
    </row>
    <row r="6" spans="1:6" ht="14.25">
      <c r="A6" s="140"/>
      <c r="B6" s="135"/>
      <c r="C6" s="135"/>
      <c r="D6" s="135"/>
      <c r="E6" s="135"/>
      <c r="F6" s="135"/>
    </row>
    <row r="7" spans="1:6" ht="14.25">
      <c r="A7" s="140"/>
      <c r="B7" s="135"/>
      <c r="C7" s="135"/>
      <c r="D7" s="135"/>
      <c r="E7" s="135"/>
      <c r="F7" s="141"/>
    </row>
    <row r="8" spans="1:6">
      <c r="A8" s="287" t="s">
        <v>177</v>
      </c>
      <c r="B8" s="287" t="s">
        <v>178</v>
      </c>
      <c r="C8" s="295" t="s">
        <v>179</v>
      </c>
      <c r="D8" s="297" t="s">
        <v>180</v>
      </c>
      <c r="E8" s="295" t="s">
        <v>181</v>
      </c>
      <c r="F8" s="287" t="s">
        <v>182</v>
      </c>
    </row>
    <row r="9" spans="1:6" ht="81.75" customHeight="1">
      <c r="A9" s="287"/>
      <c r="B9" s="287"/>
      <c r="C9" s="296"/>
      <c r="D9" s="298"/>
      <c r="E9" s="296"/>
      <c r="F9" s="287"/>
    </row>
    <row r="10" spans="1:6" ht="15.75">
      <c r="A10" s="138"/>
      <c r="B10" s="138"/>
      <c r="C10" s="142">
        <v>0</v>
      </c>
      <c r="D10" s="138"/>
      <c r="E10" s="138"/>
      <c r="F10" s="138"/>
    </row>
    <row r="11" spans="1:6" ht="15.75">
      <c r="A11" s="138"/>
      <c r="B11" s="138"/>
      <c r="C11" s="142">
        <v>0</v>
      </c>
      <c r="D11" s="138"/>
      <c r="E11" s="138"/>
      <c r="F11" s="138"/>
    </row>
    <row r="12" spans="1:6" ht="15.75">
      <c r="A12" s="143" t="s">
        <v>141</v>
      </c>
      <c r="B12" s="138"/>
      <c r="C12" s="153">
        <v>0</v>
      </c>
      <c r="D12" s="144"/>
      <c r="E12" s="145"/>
      <c r="F12" s="138"/>
    </row>
    <row r="13" spans="1:6">
      <c r="A13" s="146"/>
      <c r="B13" s="146"/>
      <c r="C13" s="146"/>
      <c r="D13" s="146"/>
      <c r="E13" s="146"/>
      <c r="F13" s="146"/>
    </row>
    <row r="14" spans="1:6" ht="48.75" customHeight="1">
      <c r="A14" s="292" t="s">
        <v>240</v>
      </c>
      <c r="B14" s="292"/>
      <c r="C14" s="292"/>
      <c r="D14" s="292"/>
      <c r="E14" s="292"/>
      <c r="F14" s="292"/>
    </row>
    <row r="15" spans="1:6" ht="15.75">
      <c r="A15" s="147"/>
      <c r="B15" s="147"/>
      <c r="C15" s="147"/>
      <c r="D15" s="147"/>
      <c r="E15" s="147"/>
      <c r="F15" s="147"/>
    </row>
    <row r="16" spans="1:6">
      <c r="A16" s="146"/>
      <c r="B16" s="146"/>
      <c r="C16" s="146"/>
      <c r="D16" s="146"/>
      <c r="E16" s="146"/>
      <c r="F16" s="146"/>
    </row>
    <row r="17" spans="1:6" ht="63.75" customHeight="1">
      <c r="A17" s="287" t="s">
        <v>183</v>
      </c>
      <c r="B17" s="287"/>
      <c r="C17" s="287"/>
      <c r="D17" s="287" t="s">
        <v>184</v>
      </c>
      <c r="E17" s="293"/>
      <c r="F17" s="293"/>
    </row>
    <row r="18" spans="1:6" ht="15.75">
      <c r="A18" s="288" t="s">
        <v>185</v>
      </c>
      <c r="B18" s="288"/>
      <c r="C18" s="288"/>
      <c r="D18" s="289">
        <v>0</v>
      </c>
      <c r="E18" s="290"/>
      <c r="F18" s="291"/>
    </row>
    <row r="19" spans="1:6" ht="15.75">
      <c r="A19" s="288" t="s">
        <v>186</v>
      </c>
      <c r="B19" s="288"/>
      <c r="C19" s="288"/>
      <c r="D19" s="289">
        <v>0</v>
      </c>
      <c r="E19" s="290"/>
      <c r="F19" s="291"/>
    </row>
  </sheetData>
  <mergeCells count="16">
    <mergeCell ref="D1:F1"/>
    <mergeCell ref="F8:F9"/>
    <mergeCell ref="A19:C19"/>
    <mergeCell ref="D19:F19"/>
    <mergeCell ref="A5:F5"/>
    <mergeCell ref="A14:F14"/>
    <mergeCell ref="A17:C17"/>
    <mergeCell ref="D17:F17"/>
    <mergeCell ref="A18:C18"/>
    <mergeCell ref="D18:F18"/>
    <mergeCell ref="A3:F3"/>
    <mergeCell ref="A8:A9"/>
    <mergeCell ref="B8:B9"/>
    <mergeCell ref="C8:C9"/>
    <mergeCell ref="D8:D9"/>
    <mergeCell ref="E8:E9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G19"/>
  <sheetViews>
    <sheetView view="pageBreakPreview" zoomScale="90" zoomScaleSheetLayoutView="90" workbookViewId="0">
      <selection activeCell="J9" sqref="I9:J9"/>
    </sheetView>
  </sheetViews>
  <sheetFormatPr defaultRowHeight="12.75"/>
  <cols>
    <col min="1" max="1" width="13.85546875" customWidth="1"/>
    <col min="2" max="2" width="15.140625" customWidth="1"/>
    <col min="3" max="3" width="16.5703125" customWidth="1"/>
    <col min="4" max="4" width="16.140625" customWidth="1"/>
    <col min="5" max="5" width="14.85546875" customWidth="1"/>
    <col min="6" max="6" width="14.5703125" customWidth="1"/>
    <col min="7" max="7" width="14" customWidth="1"/>
  </cols>
  <sheetData>
    <row r="1" spans="1:7" ht="57.75" customHeight="1">
      <c r="E1" s="283" t="s">
        <v>237</v>
      </c>
      <c r="F1" s="286"/>
      <c r="G1" s="286"/>
    </row>
    <row r="3" spans="1:7" ht="58.5" customHeight="1">
      <c r="A3" s="294" t="s">
        <v>238</v>
      </c>
      <c r="B3" s="294"/>
      <c r="C3" s="294"/>
      <c r="D3" s="294"/>
      <c r="E3" s="294"/>
      <c r="F3" s="294"/>
      <c r="G3" s="294"/>
    </row>
    <row r="4" spans="1:7" ht="15.75">
      <c r="A4" s="135"/>
      <c r="B4" s="135"/>
      <c r="C4" s="135"/>
      <c r="D4" s="135"/>
      <c r="E4" s="139"/>
      <c r="F4" s="139"/>
      <c r="G4" s="139"/>
    </row>
    <row r="5" spans="1:7" ht="32.25" customHeight="1">
      <c r="A5" s="292" t="s">
        <v>239</v>
      </c>
      <c r="B5" s="292"/>
      <c r="C5" s="292"/>
      <c r="D5" s="292"/>
      <c r="E5" s="292"/>
      <c r="F5" s="292"/>
      <c r="G5" s="292"/>
    </row>
    <row r="6" spans="1:7" ht="14.25">
      <c r="A6" s="140"/>
      <c r="B6" s="135"/>
      <c r="C6" s="135"/>
      <c r="D6" s="135"/>
      <c r="E6" s="135"/>
      <c r="F6" s="135"/>
      <c r="G6" s="135"/>
    </row>
    <row r="7" spans="1:7" ht="14.25">
      <c r="A7" s="140"/>
      <c r="B7" s="135"/>
      <c r="C7" s="135"/>
      <c r="D7" s="135"/>
      <c r="E7" s="135"/>
      <c r="F7" s="135"/>
      <c r="G7" s="141"/>
    </row>
    <row r="8" spans="1:7">
      <c r="A8" s="287" t="s">
        <v>177</v>
      </c>
      <c r="B8" s="287" t="s">
        <v>178</v>
      </c>
      <c r="C8" s="295" t="s">
        <v>221</v>
      </c>
      <c r="D8" s="295" t="s">
        <v>222</v>
      </c>
      <c r="E8" s="297" t="s">
        <v>180</v>
      </c>
      <c r="F8" s="295" t="s">
        <v>181</v>
      </c>
      <c r="G8" s="287" t="s">
        <v>182</v>
      </c>
    </row>
    <row r="9" spans="1:7" ht="81.75" customHeight="1">
      <c r="A9" s="287"/>
      <c r="B9" s="287"/>
      <c r="C9" s="296"/>
      <c r="D9" s="296"/>
      <c r="E9" s="298"/>
      <c r="F9" s="296"/>
      <c r="G9" s="287"/>
    </row>
    <row r="10" spans="1:7" ht="15.75">
      <c r="A10" s="138"/>
      <c r="B10" s="138"/>
      <c r="C10" s="142">
        <v>0</v>
      </c>
      <c r="D10" s="142">
        <v>0</v>
      </c>
      <c r="E10" s="138"/>
      <c r="F10" s="138"/>
      <c r="G10" s="138"/>
    </row>
    <row r="11" spans="1:7" ht="15.75">
      <c r="A11" s="138"/>
      <c r="B11" s="138"/>
      <c r="C11" s="142">
        <v>0</v>
      </c>
      <c r="D11" s="142">
        <v>0</v>
      </c>
      <c r="E11" s="138"/>
      <c r="F11" s="138"/>
      <c r="G11" s="138"/>
    </row>
    <row r="12" spans="1:7" ht="15.75">
      <c r="A12" s="143" t="s">
        <v>141</v>
      </c>
      <c r="B12" s="138"/>
      <c r="C12" s="153">
        <v>0</v>
      </c>
      <c r="D12" s="153">
        <v>0</v>
      </c>
      <c r="E12" s="144"/>
      <c r="F12" s="145"/>
      <c r="G12" s="138"/>
    </row>
    <row r="13" spans="1:7">
      <c r="A13" s="146"/>
      <c r="B13" s="146"/>
      <c r="C13" s="146"/>
      <c r="D13" s="146"/>
      <c r="E13" s="146"/>
      <c r="F13" s="146"/>
      <c r="G13" s="146"/>
    </row>
    <row r="14" spans="1:7" ht="48.75" customHeight="1">
      <c r="A14" s="292" t="s">
        <v>240</v>
      </c>
      <c r="B14" s="292"/>
      <c r="C14" s="292"/>
      <c r="D14" s="292"/>
      <c r="E14" s="292"/>
      <c r="F14" s="292"/>
      <c r="G14" s="292"/>
    </row>
    <row r="15" spans="1:7" ht="15.75">
      <c r="A15" s="167"/>
      <c r="B15" s="167"/>
      <c r="C15" s="168"/>
      <c r="D15" s="167"/>
      <c r="E15" s="167"/>
      <c r="F15" s="167"/>
      <c r="G15" s="167"/>
    </row>
    <row r="16" spans="1:7">
      <c r="A16" s="146"/>
      <c r="B16" s="146"/>
      <c r="C16" s="146"/>
      <c r="D16" s="146"/>
      <c r="E16" s="146"/>
      <c r="F16" s="146"/>
      <c r="G16" s="146"/>
    </row>
    <row r="17" spans="1:7" ht="63.75" customHeight="1">
      <c r="A17" s="287" t="s">
        <v>183</v>
      </c>
      <c r="B17" s="287"/>
      <c r="C17" s="287"/>
      <c r="D17" s="287"/>
      <c r="E17" s="287" t="s">
        <v>184</v>
      </c>
      <c r="F17" s="293"/>
      <c r="G17" s="293"/>
    </row>
    <row r="18" spans="1:7" ht="15.75">
      <c r="A18" s="288" t="s">
        <v>185</v>
      </c>
      <c r="B18" s="288"/>
      <c r="C18" s="288"/>
      <c r="D18" s="288"/>
      <c r="E18" s="289">
        <v>0</v>
      </c>
      <c r="F18" s="290"/>
      <c r="G18" s="291"/>
    </row>
    <row r="19" spans="1:7" ht="15.75">
      <c r="A19" s="288" t="s">
        <v>186</v>
      </c>
      <c r="B19" s="288"/>
      <c r="C19" s="288"/>
      <c r="D19" s="288"/>
      <c r="E19" s="289">
        <v>0</v>
      </c>
      <c r="F19" s="290"/>
      <c r="G19" s="291"/>
    </row>
  </sheetData>
  <mergeCells count="17">
    <mergeCell ref="A18:D18"/>
    <mergeCell ref="E18:G18"/>
    <mergeCell ref="A19:D19"/>
    <mergeCell ref="E19:G19"/>
    <mergeCell ref="A14:G14"/>
    <mergeCell ref="A17:D17"/>
    <mergeCell ref="E17:G17"/>
    <mergeCell ref="E1:G1"/>
    <mergeCell ref="A3:G3"/>
    <mergeCell ref="A5:G5"/>
    <mergeCell ref="A8:A9"/>
    <mergeCell ref="B8:B9"/>
    <mergeCell ref="D8:D9"/>
    <mergeCell ref="E8:E9"/>
    <mergeCell ref="F8:F9"/>
    <mergeCell ref="G8:G9"/>
    <mergeCell ref="C8:C9"/>
  </mergeCells>
  <pageMargins left="0.98425196850393704" right="0.59055118110236227" top="0.78740157480314965" bottom="0.78740157480314965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D29"/>
  <sheetViews>
    <sheetView topLeftCell="A21" zoomScaleSheetLayoutView="75" workbookViewId="0">
      <selection activeCell="C15" sqref="C15:D15"/>
    </sheetView>
  </sheetViews>
  <sheetFormatPr defaultRowHeight="12.75"/>
  <cols>
    <col min="1" max="1" width="20.85546875" style="9" customWidth="1"/>
    <col min="2" max="2" width="25.28515625" style="9" customWidth="1"/>
    <col min="3" max="3" width="32.140625" style="10" customWidth="1"/>
    <col min="4" max="4" width="36.42578125" style="10" customWidth="1"/>
    <col min="5" max="16384" width="9.140625" style="9"/>
  </cols>
  <sheetData>
    <row r="1" spans="1:4" ht="108.75" customHeight="1">
      <c r="C1" s="3"/>
      <c r="D1" s="182" t="s">
        <v>315</v>
      </c>
    </row>
    <row r="2" spans="1:4" ht="16.5" customHeight="1"/>
    <row r="3" spans="1:4" s="42" customFormat="1" ht="38.25" customHeight="1">
      <c r="A3" s="259" t="s">
        <v>204</v>
      </c>
      <c r="B3" s="260"/>
      <c r="C3" s="260"/>
      <c r="D3" s="260"/>
    </row>
    <row r="4" spans="1:4" s="42" customFormat="1" ht="18.75">
      <c r="A4" s="43"/>
      <c r="C4" s="44"/>
      <c r="D4" s="44"/>
    </row>
    <row r="5" spans="1:4" s="45" customFormat="1" ht="60.75" customHeight="1">
      <c r="A5" s="27" t="s">
        <v>16</v>
      </c>
      <c r="B5" s="27" t="s">
        <v>15</v>
      </c>
      <c r="C5" s="261" t="s">
        <v>17</v>
      </c>
      <c r="D5" s="262"/>
    </row>
    <row r="6" spans="1:4" s="45" customFormat="1" ht="20.45" customHeight="1">
      <c r="A6" s="263" t="s">
        <v>205</v>
      </c>
      <c r="B6" s="263"/>
      <c r="C6" s="263"/>
      <c r="D6" s="263"/>
    </row>
    <row r="7" spans="1:4" s="28" customFormat="1" ht="108" customHeight="1">
      <c r="A7" s="169">
        <v>801</v>
      </c>
      <c r="B7" s="169" t="s">
        <v>265</v>
      </c>
      <c r="C7" s="257" t="s">
        <v>264</v>
      </c>
      <c r="D7" s="258"/>
    </row>
    <row r="8" spans="1:4" s="28" customFormat="1" ht="84.75" customHeight="1">
      <c r="A8" s="169">
        <v>801</v>
      </c>
      <c r="B8" s="169" t="s">
        <v>263</v>
      </c>
      <c r="C8" s="257" t="s">
        <v>262</v>
      </c>
      <c r="D8" s="258"/>
    </row>
    <row r="9" spans="1:4" s="28" customFormat="1" ht="87" customHeight="1">
      <c r="A9" s="169">
        <v>801</v>
      </c>
      <c r="B9" s="169" t="s">
        <v>71</v>
      </c>
      <c r="C9" s="257" t="s">
        <v>226</v>
      </c>
      <c r="D9" s="258"/>
    </row>
    <row r="10" spans="1:4" s="28" customFormat="1" ht="36.75" customHeight="1">
      <c r="A10" s="169">
        <v>801</v>
      </c>
      <c r="B10" s="169" t="s">
        <v>74</v>
      </c>
      <c r="C10" s="264" t="s">
        <v>246</v>
      </c>
      <c r="D10" s="265"/>
    </row>
    <row r="11" spans="1:4" s="28" customFormat="1" ht="19.5" hidden="1" customHeight="1">
      <c r="A11" s="169">
        <v>801</v>
      </c>
      <c r="B11" s="169" t="s">
        <v>138</v>
      </c>
      <c r="C11" s="264" t="s">
        <v>247</v>
      </c>
      <c r="D11" s="265"/>
    </row>
    <row r="12" spans="1:4" s="28" customFormat="1" ht="33" hidden="1" customHeight="1">
      <c r="A12" s="169">
        <v>801</v>
      </c>
      <c r="B12" s="169" t="s">
        <v>248</v>
      </c>
      <c r="C12" s="257" t="s">
        <v>249</v>
      </c>
      <c r="D12" s="266"/>
    </row>
    <row r="13" spans="1:4" s="28" customFormat="1" ht="18.75" hidden="1" customHeight="1">
      <c r="A13" s="169">
        <v>801</v>
      </c>
      <c r="B13" s="169" t="s">
        <v>169</v>
      </c>
      <c r="C13" s="257" t="s">
        <v>170</v>
      </c>
      <c r="D13" s="266"/>
    </row>
    <row r="14" spans="1:4" s="28" customFormat="1" ht="66" customHeight="1">
      <c r="A14" s="169">
        <v>801</v>
      </c>
      <c r="B14" s="169" t="s">
        <v>385</v>
      </c>
      <c r="C14" s="264" t="s">
        <v>386</v>
      </c>
      <c r="D14" s="265"/>
    </row>
    <row r="15" spans="1:4" s="28" customFormat="1" ht="33.75" customHeight="1">
      <c r="A15" s="169">
        <v>801</v>
      </c>
      <c r="B15" s="169" t="s">
        <v>72</v>
      </c>
      <c r="C15" s="264" t="s">
        <v>250</v>
      </c>
      <c r="D15" s="265"/>
    </row>
    <row r="16" spans="1:4" s="28" customFormat="1" ht="18.75" customHeight="1">
      <c r="A16" s="169">
        <v>801</v>
      </c>
      <c r="B16" s="169" t="s">
        <v>73</v>
      </c>
      <c r="C16" s="264" t="s">
        <v>251</v>
      </c>
      <c r="D16" s="265"/>
    </row>
    <row r="17" spans="1:4" s="28" customFormat="1" ht="48" customHeight="1">
      <c r="A17" s="169">
        <v>801</v>
      </c>
      <c r="B17" s="169" t="s">
        <v>267</v>
      </c>
      <c r="C17" s="257" t="s">
        <v>252</v>
      </c>
      <c r="D17" s="258"/>
    </row>
    <row r="18" spans="1:4" s="130" customFormat="1" ht="48.75" customHeight="1">
      <c r="A18" s="169">
        <v>801</v>
      </c>
      <c r="B18" s="169" t="s">
        <v>288</v>
      </c>
      <c r="C18" s="264" t="s">
        <v>253</v>
      </c>
      <c r="D18" s="265"/>
    </row>
    <row r="19" spans="1:4" s="28" customFormat="1" ht="63.75" customHeight="1">
      <c r="A19" s="169">
        <v>801</v>
      </c>
      <c r="B19" s="181" t="s">
        <v>268</v>
      </c>
      <c r="C19" s="264" t="s">
        <v>254</v>
      </c>
      <c r="D19" s="267"/>
    </row>
    <row r="20" spans="1:4" s="28" customFormat="1" ht="64.5" customHeight="1">
      <c r="A20" s="86">
        <v>801</v>
      </c>
      <c r="B20" s="86" t="s">
        <v>289</v>
      </c>
      <c r="C20" s="268" t="s">
        <v>255</v>
      </c>
      <c r="D20" s="269"/>
    </row>
    <row r="21" spans="1:4" s="28" customFormat="1" ht="79.5" customHeight="1">
      <c r="A21" s="169">
        <v>801</v>
      </c>
      <c r="B21" s="169" t="s">
        <v>269</v>
      </c>
      <c r="C21" s="257" t="s">
        <v>256</v>
      </c>
      <c r="D21" s="258"/>
    </row>
    <row r="22" spans="1:4" s="45" customFormat="1" ht="36" customHeight="1">
      <c r="A22" s="169">
        <v>801</v>
      </c>
      <c r="B22" s="169" t="s">
        <v>287</v>
      </c>
      <c r="C22" s="257" t="s">
        <v>257</v>
      </c>
      <c r="D22" s="258"/>
    </row>
    <row r="23" spans="1:4" s="45" customFormat="1" ht="69" customHeight="1">
      <c r="A23" s="169">
        <v>801</v>
      </c>
      <c r="B23" s="169" t="s">
        <v>378</v>
      </c>
      <c r="C23" s="257" t="s">
        <v>382</v>
      </c>
      <c r="D23" s="258"/>
    </row>
    <row r="24" spans="1:4" s="45" customFormat="1" ht="55.5" customHeight="1">
      <c r="A24" s="169">
        <v>801</v>
      </c>
      <c r="B24" s="169" t="s">
        <v>379</v>
      </c>
      <c r="C24" s="257" t="s">
        <v>383</v>
      </c>
      <c r="D24" s="258"/>
    </row>
    <row r="25" spans="1:4" s="45" customFormat="1" ht="42.75" customHeight="1">
      <c r="A25" s="169">
        <v>801</v>
      </c>
      <c r="B25" s="169" t="s">
        <v>380</v>
      </c>
      <c r="C25" s="257" t="s">
        <v>384</v>
      </c>
      <c r="D25" s="258"/>
    </row>
    <row r="26" spans="1:4" ht="100.5" customHeight="1">
      <c r="A26" s="169">
        <v>801</v>
      </c>
      <c r="B26" s="169" t="s">
        <v>318</v>
      </c>
      <c r="C26" s="264" t="s">
        <v>319</v>
      </c>
      <c r="D26" s="265"/>
    </row>
    <row r="27" spans="1:4" ht="90" customHeight="1">
      <c r="A27" s="169">
        <v>801</v>
      </c>
      <c r="B27" s="169" t="s">
        <v>290</v>
      </c>
      <c r="C27" s="264" t="s">
        <v>266</v>
      </c>
      <c r="D27" s="265"/>
    </row>
    <row r="28" spans="1:4" ht="57.75" customHeight="1">
      <c r="A28" s="169">
        <v>801</v>
      </c>
      <c r="B28" s="169" t="s">
        <v>317</v>
      </c>
      <c r="C28" s="257" t="s">
        <v>258</v>
      </c>
      <c r="D28" s="258"/>
    </row>
    <row r="29" spans="1:4" ht="57.75" customHeight="1">
      <c r="A29" s="169">
        <v>801</v>
      </c>
      <c r="B29" s="169" t="s">
        <v>312</v>
      </c>
      <c r="C29" s="257" t="s">
        <v>258</v>
      </c>
      <c r="D29" s="258"/>
    </row>
  </sheetData>
  <mergeCells count="26">
    <mergeCell ref="C26:D26"/>
    <mergeCell ref="C29:D29"/>
    <mergeCell ref="C17:D17"/>
    <mergeCell ref="C16:D16"/>
    <mergeCell ref="C10:D10"/>
    <mergeCell ref="C28:D28"/>
    <mergeCell ref="C27:D27"/>
    <mergeCell ref="C18:D18"/>
    <mergeCell ref="C19:D19"/>
    <mergeCell ref="C20:D20"/>
    <mergeCell ref="C22:D22"/>
    <mergeCell ref="C21:D21"/>
    <mergeCell ref="C23:D23"/>
    <mergeCell ref="C24:D24"/>
    <mergeCell ref="C25:D25"/>
    <mergeCell ref="C14:D14"/>
    <mergeCell ref="C9:D9"/>
    <mergeCell ref="C15:D15"/>
    <mergeCell ref="C12:D12"/>
    <mergeCell ref="C13:D13"/>
    <mergeCell ref="C11:D11"/>
    <mergeCell ref="C8:D8"/>
    <mergeCell ref="A3:D3"/>
    <mergeCell ref="C5:D5"/>
    <mergeCell ref="A6:D6"/>
    <mergeCell ref="C7:D7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tabSelected="1" view="pageBreakPreview" topLeftCell="A14" zoomScale="75" zoomScaleSheetLayoutView="75" workbookViewId="0">
      <selection activeCell="E32" sqref="E32"/>
    </sheetView>
  </sheetViews>
  <sheetFormatPr defaultRowHeight="12.75"/>
  <cols>
    <col min="1" max="1" width="20.85546875" style="9" customWidth="1"/>
    <col min="2" max="2" width="25.28515625" style="9" customWidth="1"/>
    <col min="3" max="3" width="32.140625" style="10" customWidth="1"/>
    <col min="4" max="4" width="21.140625" style="10" customWidth="1"/>
    <col min="5" max="5" width="20.28515625" style="9" customWidth="1"/>
    <col min="6" max="16384" width="9.140625" style="9"/>
  </cols>
  <sheetData>
    <row r="1" spans="1:5" ht="56.25" customHeight="1">
      <c r="B1" s="220"/>
      <c r="C1" s="270" t="s">
        <v>367</v>
      </c>
      <c r="D1" s="270"/>
      <c r="E1" s="271"/>
    </row>
    <row r="2" spans="1:5" ht="19.5" customHeight="1">
      <c r="B2" s="220"/>
      <c r="C2" s="221"/>
      <c r="D2" s="221"/>
      <c r="E2" s="117"/>
    </row>
    <row r="3" spans="1:5" s="45" customFormat="1" ht="36" customHeight="1">
      <c r="A3" s="272" t="s">
        <v>320</v>
      </c>
      <c r="B3" s="273"/>
      <c r="C3" s="273"/>
      <c r="D3" s="273"/>
      <c r="E3" s="273"/>
    </row>
    <row r="4" spans="1:5" s="45" customFormat="1" ht="18" customHeight="1">
      <c r="A4" s="222"/>
      <c r="B4" s="219"/>
      <c r="C4" s="219"/>
      <c r="D4" s="219"/>
      <c r="E4" s="219"/>
    </row>
    <row r="5" spans="1:5" ht="15.75">
      <c r="A5" s="223"/>
      <c r="B5" s="224"/>
      <c r="C5" s="225"/>
      <c r="D5" s="225"/>
      <c r="E5" s="165" t="s">
        <v>219</v>
      </c>
    </row>
    <row r="6" spans="1:5" s="45" customFormat="1" ht="75">
      <c r="A6" s="27" t="s">
        <v>321</v>
      </c>
      <c r="B6" s="27" t="s">
        <v>322</v>
      </c>
      <c r="C6" s="27" t="s">
        <v>323</v>
      </c>
      <c r="D6" s="27" t="s">
        <v>324</v>
      </c>
      <c r="E6" s="27" t="s">
        <v>218</v>
      </c>
    </row>
    <row r="7" spans="1:5" s="227" customFormat="1" ht="15.75">
      <c r="A7" s="226">
        <v>1</v>
      </c>
      <c r="B7" s="226">
        <v>2</v>
      </c>
      <c r="C7" s="226">
        <v>3</v>
      </c>
      <c r="D7" s="226"/>
      <c r="E7" s="226">
        <v>5</v>
      </c>
    </row>
    <row r="8" spans="1:5" s="45" customFormat="1" ht="31.5">
      <c r="A8" s="91" t="s">
        <v>91</v>
      </c>
      <c r="B8" s="90" t="s">
        <v>325</v>
      </c>
      <c r="C8" s="92" t="s">
        <v>326</v>
      </c>
      <c r="D8" s="93">
        <f>D9+D18</f>
        <v>0</v>
      </c>
      <c r="E8" s="93">
        <f>E9+E18</f>
        <v>4079</v>
      </c>
    </row>
    <row r="9" spans="1:5" s="45" customFormat="1" ht="18.75">
      <c r="A9" s="91"/>
      <c r="B9" s="90"/>
      <c r="C9" s="92" t="s">
        <v>327</v>
      </c>
      <c r="D9" s="93">
        <f>D10+D12+D14+D17</f>
        <v>0</v>
      </c>
      <c r="E9" s="93">
        <f>E10+E12+E14</f>
        <v>4059</v>
      </c>
    </row>
    <row r="10" spans="1:5" s="8" customFormat="1" ht="36" customHeight="1">
      <c r="A10" s="91" t="s">
        <v>91</v>
      </c>
      <c r="B10" s="90" t="s">
        <v>328</v>
      </c>
      <c r="C10" s="92" t="s">
        <v>329</v>
      </c>
      <c r="D10" s="93">
        <f>D11</f>
        <v>0</v>
      </c>
      <c r="E10" s="93">
        <f>E11</f>
        <v>167</v>
      </c>
    </row>
    <row r="11" spans="1:5" s="45" customFormat="1" ht="32.25">
      <c r="A11" s="228" t="s">
        <v>330</v>
      </c>
      <c r="B11" s="86" t="s">
        <v>331</v>
      </c>
      <c r="C11" s="229" t="s">
        <v>332</v>
      </c>
      <c r="D11" s="87">
        <v>0</v>
      </c>
      <c r="E11" s="177">
        <v>167</v>
      </c>
    </row>
    <row r="12" spans="1:5" s="45" customFormat="1" ht="18.75">
      <c r="A12" s="230" t="s">
        <v>91</v>
      </c>
      <c r="B12" s="89" t="s">
        <v>333</v>
      </c>
      <c r="C12" s="231" t="s">
        <v>334</v>
      </c>
      <c r="D12" s="94">
        <f>D13</f>
        <v>0</v>
      </c>
      <c r="E12" s="94">
        <f>E13</f>
        <v>3</v>
      </c>
    </row>
    <row r="13" spans="1:5" s="232" customFormat="1" ht="38.25" customHeight="1">
      <c r="A13" s="228" t="s">
        <v>330</v>
      </c>
      <c r="B13" s="86" t="s">
        <v>335</v>
      </c>
      <c r="C13" s="229" t="s">
        <v>336</v>
      </c>
      <c r="D13" s="87">
        <v>0</v>
      </c>
      <c r="E13" s="177">
        <v>3</v>
      </c>
    </row>
    <row r="14" spans="1:5" s="45" customFormat="1" ht="20.25" customHeight="1">
      <c r="A14" s="230" t="s">
        <v>91</v>
      </c>
      <c r="B14" s="89" t="s">
        <v>337</v>
      </c>
      <c r="C14" s="231" t="s">
        <v>338</v>
      </c>
      <c r="D14" s="94">
        <f>D15+D16</f>
        <v>0</v>
      </c>
      <c r="E14" s="94">
        <f>E15+E16</f>
        <v>3889</v>
      </c>
    </row>
    <row r="15" spans="1:5" s="233" customFormat="1" ht="21.75" customHeight="1">
      <c r="A15" s="228" t="s">
        <v>330</v>
      </c>
      <c r="B15" s="62" t="s">
        <v>339</v>
      </c>
      <c r="C15" s="73" t="s">
        <v>340</v>
      </c>
      <c r="D15" s="87">
        <v>0</v>
      </c>
      <c r="E15" s="95">
        <v>475.2</v>
      </c>
    </row>
    <row r="16" spans="1:5" s="233" customFormat="1" ht="21" customHeight="1">
      <c r="A16" s="228" t="s">
        <v>330</v>
      </c>
      <c r="B16" s="62" t="s">
        <v>341</v>
      </c>
      <c r="C16" s="73" t="s">
        <v>342</v>
      </c>
      <c r="D16" s="87">
        <v>0</v>
      </c>
      <c r="E16" s="87">
        <v>3413.8</v>
      </c>
    </row>
    <row r="17" spans="1:6" s="232" customFormat="1" ht="18.75" hidden="1">
      <c r="A17" s="230" t="s">
        <v>91</v>
      </c>
      <c r="B17" s="88" t="s">
        <v>343</v>
      </c>
      <c r="C17" s="71" t="s">
        <v>344</v>
      </c>
      <c r="D17" s="96">
        <v>0</v>
      </c>
      <c r="E17" s="96"/>
    </row>
    <row r="18" spans="1:6" s="232" customFormat="1" ht="20.25" customHeight="1">
      <c r="A18" s="228"/>
      <c r="B18" s="62"/>
      <c r="C18" s="71" t="s">
        <v>345</v>
      </c>
      <c r="D18" s="96">
        <v>0</v>
      </c>
      <c r="E18" s="96">
        <f>E21+E19+E22</f>
        <v>20</v>
      </c>
    </row>
    <row r="19" spans="1:6" s="45" customFormat="1" ht="86.25" customHeight="1">
      <c r="A19" s="230" t="s">
        <v>91</v>
      </c>
      <c r="B19" s="89" t="s">
        <v>346</v>
      </c>
      <c r="C19" s="231" t="s">
        <v>347</v>
      </c>
      <c r="D19" s="94">
        <v>0</v>
      </c>
      <c r="E19" s="94">
        <v>17</v>
      </c>
    </row>
    <row r="20" spans="1:6" s="232" customFormat="1" ht="95.25" hidden="1">
      <c r="A20" s="228" t="s">
        <v>58</v>
      </c>
      <c r="B20" s="86" t="s">
        <v>348</v>
      </c>
      <c r="C20" s="229" t="s">
        <v>349</v>
      </c>
      <c r="D20" s="87">
        <v>96.57</v>
      </c>
      <c r="E20" s="87">
        <v>-1172.43</v>
      </c>
    </row>
    <row r="21" spans="1:6" s="232" customFormat="1" ht="63">
      <c r="A21" s="230" t="s">
        <v>91</v>
      </c>
      <c r="B21" s="89" t="s">
        <v>350</v>
      </c>
      <c r="C21" s="92" t="s">
        <v>351</v>
      </c>
      <c r="D21" s="94">
        <v>0</v>
      </c>
      <c r="E21" s="94">
        <v>3</v>
      </c>
    </row>
    <row r="22" spans="1:6" s="232" customFormat="1" ht="47.25">
      <c r="A22" s="230" t="s">
        <v>91</v>
      </c>
      <c r="B22" s="234" t="s">
        <v>352</v>
      </c>
      <c r="C22" s="235" t="s">
        <v>353</v>
      </c>
      <c r="D22" s="94">
        <v>0</v>
      </c>
      <c r="E22" s="94">
        <v>0</v>
      </c>
    </row>
    <row r="23" spans="1:6" s="232" customFormat="1" ht="32.25">
      <c r="A23" s="230" t="s">
        <v>91</v>
      </c>
      <c r="B23" s="89" t="s">
        <v>354</v>
      </c>
      <c r="C23" s="231" t="s">
        <v>355</v>
      </c>
      <c r="D23" s="94">
        <f>D24</f>
        <v>77</v>
      </c>
      <c r="E23" s="94">
        <f>E24</f>
        <v>3563</v>
      </c>
    </row>
    <row r="24" spans="1:6" s="232" customFormat="1" ht="75.75" customHeight="1">
      <c r="A24" s="230" t="s">
        <v>91</v>
      </c>
      <c r="B24" s="89" t="s">
        <v>356</v>
      </c>
      <c r="C24" s="71" t="s">
        <v>357</v>
      </c>
      <c r="D24" s="94">
        <v>77</v>
      </c>
      <c r="E24" s="94">
        <f>E25+E27+E29</f>
        <v>3563</v>
      </c>
    </row>
    <row r="25" spans="1:6" s="232" customFormat="1" ht="47.25">
      <c r="A25" s="230" t="s">
        <v>91</v>
      </c>
      <c r="B25" s="236" t="s">
        <v>358</v>
      </c>
      <c r="C25" s="71" t="s">
        <v>359</v>
      </c>
      <c r="D25" s="94">
        <f>D26</f>
        <v>0</v>
      </c>
      <c r="E25" s="94">
        <f>E26</f>
        <v>1983</v>
      </c>
    </row>
    <row r="26" spans="1:6" s="232" customFormat="1" ht="47.25">
      <c r="A26" s="228" t="s">
        <v>58</v>
      </c>
      <c r="B26" s="86" t="s">
        <v>267</v>
      </c>
      <c r="C26" s="99" t="s">
        <v>360</v>
      </c>
      <c r="D26" s="87">
        <v>0</v>
      </c>
      <c r="E26" s="87">
        <v>1983</v>
      </c>
    </row>
    <row r="27" spans="1:6" customFormat="1" ht="47.25">
      <c r="A27" s="230" t="s">
        <v>91</v>
      </c>
      <c r="B27" s="89" t="s">
        <v>361</v>
      </c>
      <c r="C27" s="71" t="s">
        <v>362</v>
      </c>
      <c r="D27" s="94">
        <f>D28</f>
        <v>0</v>
      </c>
      <c r="E27" s="94">
        <f>E28</f>
        <v>92</v>
      </c>
    </row>
    <row r="28" spans="1:6" customFormat="1" ht="51" customHeight="1">
      <c r="A28" s="228" t="s">
        <v>58</v>
      </c>
      <c r="B28" s="86" t="s">
        <v>268</v>
      </c>
      <c r="C28" s="73" t="s">
        <v>363</v>
      </c>
      <c r="D28" s="87">
        <v>0</v>
      </c>
      <c r="E28" s="237">
        <v>92</v>
      </c>
      <c r="F28" s="238"/>
    </row>
    <row r="29" spans="1:6" customFormat="1" ht="15.75" customHeight="1">
      <c r="A29" s="230" t="s">
        <v>91</v>
      </c>
      <c r="B29" s="89" t="s">
        <v>377</v>
      </c>
      <c r="C29" s="71" t="s">
        <v>128</v>
      </c>
      <c r="D29" s="239">
        <f>D30+D31</f>
        <v>77</v>
      </c>
      <c r="E29" s="106">
        <f>E30+E31</f>
        <v>1488</v>
      </c>
    </row>
    <row r="30" spans="1:6" customFormat="1" ht="147" customHeight="1">
      <c r="A30" s="228" t="s">
        <v>58</v>
      </c>
      <c r="B30" s="86" t="s">
        <v>269</v>
      </c>
      <c r="C30" s="240" t="s">
        <v>364</v>
      </c>
      <c r="D30" s="237">
        <v>0</v>
      </c>
      <c r="E30" s="112">
        <v>224.3</v>
      </c>
    </row>
    <row r="31" spans="1:6" customFormat="1" ht="62.25" customHeight="1">
      <c r="A31" s="228" t="s">
        <v>58</v>
      </c>
      <c r="B31" s="169" t="s">
        <v>287</v>
      </c>
      <c r="C31" s="240" t="s">
        <v>365</v>
      </c>
      <c r="D31" s="241">
        <v>77</v>
      </c>
      <c r="E31" s="112">
        <v>1263.7</v>
      </c>
    </row>
    <row r="32" spans="1:6" customFormat="1" ht="15.75">
      <c r="A32" s="230"/>
      <c r="B32" s="89"/>
      <c r="C32" s="242" t="s">
        <v>366</v>
      </c>
      <c r="D32" s="94">
        <v>77</v>
      </c>
      <c r="E32" s="94">
        <f>E23+E8</f>
        <v>7642</v>
      </c>
    </row>
  </sheetData>
  <mergeCells count="2">
    <mergeCell ref="C1:E1"/>
    <mergeCell ref="A3:E3"/>
  </mergeCells>
  <pageMargins left="0.78740157480314965" right="0.39370078740157483" top="0.78740157480314965" bottom="0.39370078740157483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E8"/>
  <sheetViews>
    <sheetView zoomScaleSheetLayoutView="75" workbookViewId="0">
      <selection activeCell="F14" sqref="F14"/>
    </sheetView>
  </sheetViews>
  <sheetFormatPr defaultRowHeight="12.75"/>
  <cols>
    <col min="1" max="1" width="15.28515625" style="9" customWidth="1"/>
    <col min="2" max="2" width="35.7109375" style="9" customWidth="1"/>
    <col min="3" max="3" width="21.7109375" style="10" customWidth="1"/>
    <col min="4" max="4" width="15.85546875" style="10" customWidth="1"/>
    <col min="5" max="5" width="18.7109375" style="10" customWidth="1"/>
    <col min="6" max="16384" width="9.140625" style="9"/>
  </cols>
  <sheetData>
    <row r="1" spans="1:5" ht="94.5" customHeight="1">
      <c r="C1" s="270" t="s">
        <v>368</v>
      </c>
      <c r="D1" s="270"/>
      <c r="E1" s="277"/>
    </row>
    <row r="2" spans="1:5" ht="19.5" customHeight="1">
      <c r="C2" s="3"/>
      <c r="D2" s="3"/>
      <c r="E2" s="117"/>
    </row>
    <row r="3" spans="1:5" s="42" customFormat="1" ht="57.75" customHeight="1">
      <c r="A3" s="259" t="s">
        <v>261</v>
      </c>
      <c r="B3" s="260"/>
      <c r="C3" s="260"/>
      <c r="D3" s="260"/>
      <c r="E3" s="260"/>
    </row>
    <row r="4" spans="1:5" s="42" customFormat="1" ht="21" customHeight="1">
      <c r="A4" s="118"/>
      <c r="B4" s="119"/>
      <c r="C4" s="119"/>
      <c r="D4" s="179"/>
      <c r="E4" s="119"/>
    </row>
    <row r="5" spans="1:5" s="42" customFormat="1" ht="18.75">
      <c r="A5" s="43"/>
      <c r="C5" s="44"/>
      <c r="D5" s="44"/>
      <c r="E5" s="120" t="s">
        <v>44</v>
      </c>
    </row>
    <row r="6" spans="1:5" s="45" customFormat="1" ht="42.75" customHeight="1">
      <c r="A6" s="27" t="s">
        <v>139</v>
      </c>
      <c r="B6" s="261" t="s">
        <v>140</v>
      </c>
      <c r="C6" s="274"/>
      <c r="D6" s="27" t="s">
        <v>241</v>
      </c>
      <c r="E6" s="183" t="s">
        <v>218</v>
      </c>
    </row>
    <row r="7" spans="1:5" s="28" customFormat="1" ht="36.75" customHeight="1">
      <c r="A7" s="124" t="s">
        <v>99</v>
      </c>
      <c r="B7" s="257" t="s">
        <v>207</v>
      </c>
      <c r="C7" s="275"/>
      <c r="D7" s="188" t="s">
        <v>387</v>
      </c>
      <c r="E7" s="254">
        <v>5591.58</v>
      </c>
    </row>
    <row r="8" spans="1:5" s="123" customFormat="1" ht="24" customHeight="1">
      <c r="A8" s="102" t="s">
        <v>141</v>
      </c>
      <c r="B8" s="276" t="s">
        <v>142</v>
      </c>
      <c r="C8" s="276"/>
      <c r="D8" s="189" t="str">
        <f>D7</f>
        <v>110,58</v>
      </c>
      <c r="E8" s="255">
        <f>E7</f>
        <v>5591.58</v>
      </c>
    </row>
  </sheetData>
  <mergeCells count="5">
    <mergeCell ref="A3:E3"/>
    <mergeCell ref="B6:C6"/>
    <mergeCell ref="B7:C7"/>
    <mergeCell ref="B8:C8"/>
    <mergeCell ref="C1:E1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84"/>
  <sheetViews>
    <sheetView topLeftCell="A8" zoomScaleSheetLayoutView="75" workbookViewId="0">
      <selection activeCell="E33" sqref="E33"/>
    </sheetView>
  </sheetViews>
  <sheetFormatPr defaultRowHeight="12.75"/>
  <cols>
    <col min="1" max="1" width="89" style="13" customWidth="1"/>
    <col min="2" max="2" width="13.7109375" style="11" customWidth="1"/>
    <col min="3" max="3" width="15.5703125" style="11" customWidth="1"/>
    <col min="4" max="4" width="13.7109375" style="11" hidden="1" customWidth="1"/>
    <col min="5" max="5" width="16.28515625" style="12" customWidth="1"/>
  </cols>
  <sheetData>
    <row r="1" spans="1:7" ht="96" customHeight="1">
      <c r="B1" s="278" t="s">
        <v>369</v>
      </c>
      <c r="C1" s="278"/>
      <c r="D1" s="278"/>
      <c r="E1" s="271"/>
    </row>
    <row r="2" spans="1:7" ht="17.25" customHeight="1">
      <c r="E2" s="16"/>
    </row>
    <row r="3" spans="1:7" ht="80.25" customHeight="1">
      <c r="A3" s="259" t="s">
        <v>270</v>
      </c>
      <c r="B3" s="259"/>
      <c r="C3" s="259"/>
      <c r="D3" s="259"/>
      <c r="E3" s="259"/>
      <c r="F3" s="15"/>
      <c r="G3" s="4"/>
    </row>
    <row r="4" spans="1:7" ht="18" customHeight="1">
      <c r="A4" s="118"/>
      <c r="B4" s="118"/>
      <c r="C4" s="185"/>
      <c r="D4" s="185"/>
      <c r="E4" s="118"/>
      <c r="F4" s="15"/>
      <c r="G4" s="4"/>
    </row>
    <row r="5" spans="1:7" s="14" customFormat="1" ht="15.75">
      <c r="A5" s="15"/>
      <c r="B5" s="25"/>
      <c r="C5" s="25"/>
      <c r="D5" s="25"/>
      <c r="E5" s="165" t="s">
        <v>219</v>
      </c>
      <c r="F5" s="15"/>
      <c r="G5" s="4"/>
    </row>
    <row r="6" spans="1:7" s="51" customFormat="1" ht="81" customHeight="1">
      <c r="A6" s="27" t="s">
        <v>28</v>
      </c>
      <c r="B6" s="27" t="s">
        <v>46</v>
      </c>
      <c r="C6" s="27" t="s">
        <v>241</v>
      </c>
      <c r="D6" s="27" t="s">
        <v>218</v>
      </c>
      <c r="E6" s="27" t="s">
        <v>273</v>
      </c>
    </row>
    <row r="7" spans="1:7" s="51" customFormat="1" ht="18.75">
      <c r="A7" s="46">
        <v>1</v>
      </c>
      <c r="B7" s="50">
        <v>2</v>
      </c>
      <c r="C7" s="50"/>
      <c r="D7" s="46">
        <v>3</v>
      </c>
      <c r="E7" s="46">
        <v>3</v>
      </c>
    </row>
    <row r="8" spans="1:7" s="84" customFormat="1" ht="18">
      <c r="A8" s="92" t="s">
        <v>27</v>
      </c>
      <c r="B8" s="90" t="s">
        <v>99</v>
      </c>
      <c r="C8" s="106">
        <f>C9+C10+C11+C12+C13</f>
        <v>-33.5</v>
      </c>
      <c r="D8" s="106">
        <f>D9+D10+D11</f>
        <v>1402</v>
      </c>
      <c r="E8" s="106">
        <f>E9+E10+E11+E12+E13</f>
        <v>2300.1999999999998</v>
      </c>
    </row>
    <row r="9" spans="1:7" s="28" customFormat="1" ht="31.5">
      <c r="A9" s="99" t="s">
        <v>26</v>
      </c>
      <c r="B9" s="59" t="s">
        <v>42</v>
      </c>
      <c r="C9" s="112">
        <v>0</v>
      </c>
      <c r="D9" s="112">
        <v>446</v>
      </c>
      <c r="E9" s="112">
        <v>486.8</v>
      </c>
    </row>
    <row r="10" spans="1:7" s="28" customFormat="1" ht="47.25">
      <c r="A10" s="99" t="s">
        <v>25</v>
      </c>
      <c r="B10" s="59" t="s">
        <v>35</v>
      </c>
      <c r="C10" s="112">
        <v>-33.5</v>
      </c>
      <c r="D10" s="112">
        <v>585</v>
      </c>
      <c r="E10" s="112">
        <v>928.3</v>
      </c>
    </row>
    <row r="11" spans="1:7" s="28" customFormat="1" ht="18">
      <c r="A11" s="99" t="s">
        <v>24</v>
      </c>
      <c r="B11" s="59" t="s">
        <v>36</v>
      </c>
      <c r="C11" s="112">
        <v>0</v>
      </c>
      <c r="D11" s="112">
        <v>371</v>
      </c>
      <c r="E11" s="112">
        <v>784.8</v>
      </c>
    </row>
    <row r="12" spans="1:7" s="28" customFormat="1" ht="31.5">
      <c r="A12" s="73" t="s">
        <v>302</v>
      </c>
      <c r="B12" s="59" t="s">
        <v>303</v>
      </c>
      <c r="C12" s="112">
        <v>0</v>
      </c>
      <c r="D12" s="112">
        <v>371</v>
      </c>
      <c r="E12" s="112">
        <v>0.3</v>
      </c>
    </row>
    <row r="13" spans="1:7" s="28" customFormat="1" ht="18">
      <c r="A13" s="205" t="s">
        <v>307</v>
      </c>
      <c r="B13" s="59" t="s">
        <v>311</v>
      </c>
      <c r="C13" s="112">
        <v>0</v>
      </c>
      <c r="D13" s="112">
        <v>371</v>
      </c>
      <c r="E13" s="112">
        <v>100</v>
      </c>
      <c r="F13" s="198"/>
    </row>
    <row r="14" spans="1:7" s="84" customFormat="1" ht="18">
      <c r="A14" s="92" t="s">
        <v>187</v>
      </c>
      <c r="B14" s="90" t="s">
        <v>100</v>
      </c>
      <c r="C14" s="106">
        <f>C15</f>
        <v>0</v>
      </c>
      <c r="D14" s="106">
        <f>D15</f>
        <v>51.4</v>
      </c>
      <c r="E14" s="106">
        <f>E15</f>
        <v>92</v>
      </c>
    </row>
    <row r="15" spans="1:7" s="28" customFormat="1" ht="18">
      <c r="A15" s="99" t="s">
        <v>188</v>
      </c>
      <c r="B15" s="59" t="s">
        <v>191</v>
      </c>
      <c r="C15" s="112">
        <v>0</v>
      </c>
      <c r="D15" s="112">
        <v>51.4</v>
      </c>
      <c r="E15" s="112">
        <v>92</v>
      </c>
    </row>
    <row r="16" spans="1:7" s="84" customFormat="1" ht="30.75" customHeight="1">
      <c r="A16" s="92" t="s">
        <v>23</v>
      </c>
      <c r="B16" s="90" t="s">
        <v>105</v>
      </c>
      <c r="C16" s="106">
        <f>C17+C18+C19</f>
        <v>80.5</v>
      </c>
      <c r="D16" s="106">
        <f>D17+D18+D19</f>
        <v>621</v>
      </c>
      <c r="E16" s="106">
        <f>E17+E18+E19</f>
        <v>652.1</v>
      </c>
    </row>
    <row r="17" spans="1:6" s="28" customFormat="1" ht="31.5">
      <c r="A17" s="99" t="s">
        <v>274</v>
      </c>
      <c r="B17" s="59" t="s">
        <v>275</v>
      </c>
      <c r="C17" s="112">
        <v>53.5</v>
      </c>
      <c r="D17" s="112">
        <v>30</v>
      </c>
      <c r="E17" s="112">
        <v>113.5</v>
      </c>
    </row>
    <row r="18" spans="1:6" s="28" customFormat="1" ht="18">
      <c r="A18" s="99" t="s">
        <v>189</v>
      </c>
      <c r="B18" s="59" t="s">
        <v>190</v>
      </c>
      <c r="C18" s="112">
        <v>0</v>
      </c>
      <c r="D18" s="112">
        <v>581</v>
      </c>
      <c r="E18" s="112">
        <v>505.6</v>
      </c>
    </row>
    <row r="19" spans="1:6" s="28" customFormat="1" ht="31.5">
      <c r="A19" s="99" t="s">
        <v>276</v>
      </c>
      <c r="B19" s="59" t="s">
        <v>277</v>
      </c>
      <c r="C19" s="112">
        <v>27</v>
      </c>
      <c r="D19" s="112">
        <v>10</v>
      </c>
      <c r="E19" s="112">
        <v>33</v>
      </c>
    </row>
    <row r="20" spans="1:6" s="84" customFormat="1" ht="18">
      <c r="A20" s="92" t="s">
        <v>22</v>
      </c>
      <c r="B20" s="90" t="s">
        <v>102</v>
      </c>
      <c r="C20" s="106">
        <f>C22+C21</f>
        <v>0</v>
      </c>
      <c r="D20" s="106">
        <f>D22</f>
        <v>6</v>
      </c>
      <c r="E20" s="106">
        <f>E22+E21</f>
        <v>595.1</v>
      </c>
    </row>
    <row r="21" spans="1:6" s="28" customFormat="1" ht="31.5">
      <c r="A21" s="191" t="s">
        <v>295</v>
      </c>
      <c r="B21" s="59" t="s">
        <v>304</v>
      </c>
      <c r="C21" s="112">
        <v>0</v>
      </c>
      <c r="D21" s="112">
        <v>6</v>
      </c>
      <c r="E21" s="112">
        <v>100</v>
      </c>
    </row>
    <row r="22" spans="1:6" s="28" customFormat="1" ht="18">
      <c r="A22" s="73" t="s">
        <v>162</v>
      </c>
      <c r="B22" s="59" t="s">
        <v>164</v>
      </c>
      <c r="C22" s="112">
        <v>0</v>
      </c>
      <c r="D22" s="112">
        <v>6</v>
      </c>
      <c r="E22" s="112">
        <v>495.1</v>
      </c>
      <c r="F22" s="197"/>
    </row>
    <row r="23" spans="1:6" s="84" customFormat="1" ht="18">
      <c r="A23" s="92" t="s">
        <v>21</v>
      </c>
      <c r="B23" s="90" t="s">
        <v>106</v>
      </c>
      <c r="C23" s="106">
        <v>0</v>
      </c>
      <c r="D23" s="106">
        <f>D25</f>
        <v>543.6</v>
      </c>
      <c r="E23" s="106">
        <f>E25+E24</f>
        <v>310.3</v>
      </c>
    </row>
    <row r="24" spans="1:6" s="28" customFormat="1" ht="18">
      <c r="A24" s="99" t="s">
        <v>375</v>
      </c>
      <c r="B24" s="59" t="s">
        <v>376</v>
      </c>
      <c r="C24" s="112">
        <v>0</v>
      </c>
      <c r="D24" s="112">
        <v>543.6</v>
      </c>
      <c r="E24" s="112">
        <v>124.3</v>
      </c>
      <c r="F24" s="198"/>
    </row>
    <row r="25" spans="1:6" s="28" customFormat="1" ht="18">
      <c r="A25" s="99" t="s">
        <v>20</v>
      </c>
      <c r="B25" s="59" t="s">
        <v>37</v>
      </c>
      <c r="C25" s="112">
        <v>0</v>
      </c>
      <c r="D25" s="112">
        <v>543.6</v>
      </c>
      <c r="E25" s="112">
        <v>186</v>
      </c>
      <c r="F25" s="198"/>
    </row>
    <row r="26" spans="1:6" s="84" customFormat="1" ht="18">
      <c r="A26" s="92" t="s">
        <v>43</v>
      </c>
      <c r="B26" s="90" t="s">
        <v>107</v>
      </c>
      <c r="C26" s="106">
        <f>C27</f>
        <v>30</v>
      </c>
      <c r="D26" s="106">
        <f>D27</f>
        <v>1079.5999999999999</v>
      </c>
      <c r="E26" s="106">
        <f>E27</f>
        <v>1110.7</v>
      </c>
    </row>
    <row r="27" spans="1:6" s="28" customFormat="1" ht="18">
      <c r="A27" s="99" t="s">
        <v>19</v>
      </c>
      <c r="B27" s="59" t="s">
        <v>38</v>
      </c>
      <c r="C27" s="112">
        <v>30</v>
      </c>
      <c r="D27" s="112">
        <v>1079.5999999999999</v>
      </c>
      <c r="E27" s="112">
        <v>1110.7</v>
      </c>
    </row>
    <row r="28" spans="1:6" s="84" customFormat="1" ht="18">
      <c r="A28" s="92" t="s">
        <v>39</v>
      </c>
      <c r="B28" s="90" t="s">
        <v>108</v>
      </c>
      <c r="C28" s="106">
        <f>C29</f>
        <v>0</v>
      </c>
      <c r="D28" s="106">
        <f>D29</f>
        <v>1973</v>
      </c>
      <c r="E28" s="106">
        <f>E29</f>
        <v>3023.08</v>
      </c>
    </row>
    <row r="29" spans="1:6" s="28" customFormat="1" ht="18">
      <c r="A29" s="99" t="s">
        <v>40</v>
      </c>
      <c r="B29" s="59" t="s">
        <v>41</v>
      </c>
      <c r="C29" s="112">
        <v>0</v>
      </c>
      <c r="D29" s="112">
        <v>1973</v>
      </c>
      <c r="E29" s="112">
        <v>3023.08</v>
      </c>
    </row>
    <row r="30" spans="1:6" s="84" customFormat="1" ht="18">
      <c r="A30" s="92" t="s">
        <v>59</v>
      </c>
      <c r="B30" s="90" t="s">
        <v>132</v>
      </c>
      <c r="C30" s="106">
        <f>C31</f>
        <v>0</v>
      </c>
      <c r="D30" s="106">
        <f>D31</f>
        <v>135.9</v>
      </c>
      <c r="E30" s="106">
        <f>E31</f>
        <v>0</v>
      </c>
    </row>
    <row r="31" spans="1:6" s="28" customFormat="1" ht="18">
      <c r="A31" s="99" t="s">
        <v>135</v>
      </c>
      <c r="B31" s="59" t="s">
        <v>60</v>
      </c>
      <c r="C31" s="112">
        <v>0</v>
      </c>
      <c r="D31" s="112">
        <v>135.9</v>
      </c>
      <c r="E31" s="112">
        <v>0</v>
      </c>
    </row>
    <row r="32" spans="1:6" s="84" customFormat="1" ht="18">
      <c r="A32" s="101" t="s">
        <v>18</v>
      </c>
      <c r="B32" s="164"/>
      <c r="C32" s="106">
        <f>C8+C14+C16+C20+C23+C26+C28+C30</f>
        <v>77</v>
      </c>
      <c r="D32" s="106">
        <f>D8+D14+D16+D20+D23+D26+D28+D30</f>
        <v>5812.5</v>
      </c>
      <c r="E32" s="106">
        <f>E8+E14+E16+E20+E23+E26+E28+E30</f>
        <v>8083.48</v>
      </c>
    </row>
    <row r="33" spans="1:5" s="28" customFormat="1" ht="18.75">
      <c r="A33" s="47"/>
      <c r="B33" s="48"/>
      <c r="C33" s="48"/>
      <c r="D33" s="48"/>
      <c r="E33" s="49"/>
    </row>
    <row r="34" spans="1:5" s="28" customFormat="1" ht="18.75">
      <c r="A34" s="47"/>
      <c r="B34" s="48"/>
      <c r="C34" s="48"/>
      <c r="D34" s="48"/>
      <c r="E34" s="49"/>
    </row>
    <row r="35" spans="1:5" s="28" customFormat="1" ht="18.75">
      <c r="A35" s="47"/>
      <c r="B35" s="48"/>
      <c r="C35" s="48"/>
      <c r="D35" s="48"/>
      <c r="E35" s="49"/>
    </row>
    <row r="36" spans="1:5" s="28" customFormat="1" ht="18.75">
      <c r="A36" s="47"/>
      <c r="B36" s="48"/>
      <c r="C36" s="48"/>
      <c r="D36" s="48"/>
      <c r="E36" s="49"/>
    </row>
    <row r="37" spans="1:5" s="28" customFormat="1" ht="18.75">
      <c r="A37" s="47"/>
      <c r="B37" s="48"/>
      <c r="C37" s="48"/>
      <c r="D37" s="48"/>
      <c r="E37" s="49"/>
    </row>
    <row r="38" spans="1:5" s="28" customFormat="1" ht="18.75">
      <c r="A38" s="47"/>
      <c r="B38" s="48"/>
      <c r="C38" s="48"/>
      <c r="D38" s="48"/>
      <c r="E38" s="49"/>
    </row>
    <row r="39" spans="1:5" s="28" customFormat="1" ht="18.75">
      <c r="A39" s="47"/>
      <c r="B39" s="48"/>
      <c r="C39" s="48"/>
      <c r="D39" s="48"/>
      <c r="E39" s="49"/>
    </row>
    <row r="40" spans="1:5" s="28" customFormat="1" ht="18.75">
      <c r="A40" s="47"/>
      <c r="B40" s="48"/>
      <c r="C40" s="48"/>
      <c r="D40" s="48"/>
      <c r="E40" s="49"/>
    </row>
    <row r="41" spans="1:5" s="28" customFormat="1" ht="18.75">
      <c r="A41" s="47"/>
      <c r="B41" s="48"/>
      <c r="C41" s="48"/>
      <c r="D41" s="48"/>
      <c r="E41" s="49"/>
    </row>
    <row r="42" spans="1:5" s="28" customFormat="1" ht="18.75">
      <c r="A42" s="47"/>
      <c r="B42" s="48"/>
      <c r="C42" s="48"/>
      <c r="D42" s="48"/>
      <c r="E42" s="49"/>
    </row>
    <row r="43" spans="1:5" s="28" customFormat="1" ht="18.75">
      <c r="A43" s="47"/>
      <c r="B43" s="48"/>
      <c r="C43" s="48"/>
      <c r="D43" s="48"/>
      <c r="E43" s="49"/>
    </row>
    <row r="44" spans="1:5" s="28" customFormat="1" ht="18.75">
      <c r="A44" s="47"/>
      <c r="B44" s="48"/>
      <c r="C44" s="48"/>
      <c r="D44" s="48"/>
      <c r="E44" s="49"/>
    </row>
    <row r="45" spans="1:5" s="28" customFormat="1" ht="18.75">
      <c r="A45" s="47"/>
      <c r="B45" s="48"/>
      <c r="C45" s="48"/>
      <c r="D45" s="48"/>
      <c r="E45" s="49"/>
    </row>
    <row r="46" spans="1:5" s="28" customFormat="1" ht="18.75">
      <c r="A46" s="47"/>
      <c r="B46" s="48"/>
      <c r="C46" s="48"/>
      <c r="D46" s="48"/>
      <c r="E46" s="49"/>
    </row>
    <row r="47" spans="1:5" s="28" customFormat="1" ht="18.75">
      <c r="A47" s="47"/>
      <c r="B47" s="48"/>
      <c r="C47" s="48"/>
      <c r="D47" s="48"/>
      <c r="E47" s="49"/>
    </row>
    <row r="48" spans="1:5" s="28" customFormat="1" ht="18.75">
      <c r="A48" s="47"/>
      <c r="B48" s="48"/>
      <c r="C48" s="48"/>
      <c r="D48" s="48"/>
      <c r="E48" s="49"/>
    </row>
    <row r="49" spans="1:5" s="28" customFormat="1" ht="18.75">
      <c r="A49" s="47"/>
      <c r="B49" s="48"/>
      <c r="C49" s="48"/>
      <c r="D49" s="48"/>
      <c r="E49" s="49"/>
    </row>
    <row r="50" spans="1:5" s="28" customFormat="1" ht="18.75">
      <c r="A50" s="47"/>
      <c r="B50" s="48"/>
      <c r="C50" s="48"/>
      <c r="D50" s="48"/>
      <c r="E50" s="49"/>
    </row>
    <row r="51" spans="1:5" s="28" customFormat="1" ht="18.75">
      <c r="A51" s="47"/>
      <c r="B51" s="48"/>
      <c r="C51" s="48"/>
      <c r="D51" s="48"/>
      <c r="E51" s="49"/>
    </row>
    <row r="52" spans="1:5" s="28" customFormat="1" ht="18.75">
      <c r="A52" s="47"/>
      <c r="B52" s="48"/>
      <c r="C52" s="48"/>
      <c r="D52" s="48"/>
      <c r="E52" s="49"/>
    </row>
    <row r="53" spans="1:5" s="28" customFormat="1" ht="18.75">
      <c r="A53" s="47"/>
      <c r="B53" s="48"/>
      <c r="C53" s="48"/>
      <c r="D53" s="48"/>
      <c r="E53" s="49"/>
    </row>
    <row r="54" spans="1:5" s="28" customFormat="1" ht="18.75">
      <c r="A54" s="47"/>
      <c r="B54" s="48"/>
      <c r="C54" s="48"/>
      <c r="D54" s="48"/>
      <c r="E54" s="49"/>
    </row>
    <row r="55" spans="1:5" s="28" customFormat="1" ht="18.75">
      <c r="A55" s="47"/>
      <c r="B55" s="48"/>
      <c r="C55" s="48"/>
      <c r="D55" s="48"/>
      <c r="E55" s="49"/>
    </row>
    <row r="56" spans="1:5" s="28" customFormat="1" ht="18.75">
      <c r="A56" s="47"/>
      <c r="B56" s="48"/>
      <c r="C56" s="48"/>
      <c r="D56" s="48"/>
      <c r="E56" s="49"/>
    </row>
    <row r="57" spans="1:5" s="28" customFormat="1" ht="18.75">
      <c r="A57" s="47"/>
      <c r="B57" s="48"/>
      <c r="C57" s="48"/>
      <c r="D57" s="48"/>
      <c r="E57" s="49"/>
    </row>
    <row r="58" spans="1:5" s="28" customFormat="1" ht="18.75">
      <c r="A58" s="47"/>
      <c r="B58" s="48"/>
      <c r="C58" s="48"/>
      <c r="D58" s="48"/>
      <c r="E58" s="49"/>
    </row>
    <row r="59" spans="1:5" s="28" customFormat="1" ht="18.75">
      <c r="A59" s="47"/>
      <c r="B59" s="48"/>
      <c r="C59" s="48"/>
      <c r="D59" s="48"/>
      <c r="E59" s="49"/>
    </row>
    <row r="60" spans="1:5" ht="18.75">
      <c r="B60" s="26"/>
      <c r="C60" s="48"/>
      <c r="D60" s="48"/>
    </row>
    <row r="61" spans="1:5" ht="18.75">
      <c r="B61" s="26"/>
      <c r="C61" s="48"/>
      <c r="D61" s="48"/>
    </row>
    <row r="62" spans="1:5">
      <c r="B62" s="26"/>
      <c r="C62" s="26"/>
      <c r="D62" s="26"/>
    </row>
    <row r="63" spans="1:5">
      <c r="B63" s="26"/>
      <c r="C63" s="26"/>
      <c r="D63" s="26"/>
    </row>
    <row r="64" spans="1:5">
      <c r="B64" s="26"/>
      <c r="C64" s="26"/>
      <c r="D64" s="26"/>
    </row>
    <row r="65" spans="2:4">
      <c r="B65" s="26"/>
      <c r="C65" s="26"/>
      <c r="D65" s="26"/>
    </row>
    <row r="66" spans="2:4">
      <c r="B66" s="26"/>
      <c r="C66" s="26"/>
      <c r="D66" s="26"/>
    </row>
    <row r="67" spans="2:4">
      <c r="B67" s="26"/>
      <c r="C67" s="26"/>
      <c r="D67" s="26"/>
    </row>
    <row r="68" spans="2:4">
      <c r="B68" s="26"/>
      <c r="C68" s="26"/>
      <c r="D68" s="26"/>
    </row>
    <row r="69" spans="2:4">
      <c r="B69" s="26"/>
      <c r="C69" s="26"/>
      <c r="D69" s="26"/>
    </row>
    <row r="70" spans="2:4">
      <c r="B70" s="26"/>
      <c r="C70" s="26"/>
      <c r="D70" s="26"/>
    </row>
    <row r="71" spans="2:4">
      <c r="B71" s="26"/>
      <c r="C71" s="26"/>
      <c r="D71" s="26"/>
    </row>
    <row r="72" spans="2:4">
      <c r="B72" s="26"/>
      <c r="C72" s="26"/>
      <c r="D72" s="26"/>
    </row>
    <row r="73" spans="2:4">
      <c r="B73" s="26"/>
      <c r="C73" s="26"/>
      <c r="D73" s="26"/>
    </row>
    <row r="74" spans="2:4">
      <c r="B74" s="26"/>
      <c r="C74" s="26"/>
      <c r="D74" s="26"/>
    </row>
    <row r="75" spans="2:4">
      <c r="B75" s="26"/>
      <c r="C75" s="26"/>
      <c r="D75" s="26"/>
    </row>
    <row r="76" spans="2:4">
      <c r="B76" s="26"/>
      <c r="C76" s="26"/>
      <c r="D76" s="26"/>
    </row>
    <row r="77" spans="2:4">
      <c r="B77" s="26"/>
      <c r="C77" s="26"/>
      <c r="D77" s="26"/>
    </row>
    <row r="78" spans="2:4">
      <c r="B78" s="26"/>
      <c r="C78" s="26"/>
      <c r="D78" s="26"/>
    </row>
    <row r="79" spans="2:4">
      <c r="B79" s="26"/>
      <c r="C79" s="26"/>
      <c r="D79" s="26"/>
    </row>
    <row r="80" spans="2:4">
      <c r="B80" s="26"/>
      <c r="C80" s="26"/>
      <c r="D80" s="26"/>
    </row>
    <row r="81" spans="2:4">
      <c r="B81" s="26"/>
      <c r="C81" s="26"/>
      <c r="D81" s="26"/>
    </row>
    <row r="82" spans="2:4">
      <c r="B82" s="26"/>
      <c r="C82" s="26"/>
      <c r="D82" s="26"/>
    </row>
    <row r="83" spans="2:4">
      <c r="C83" s="26"/>
      <c r="D83" s="26"/>
    </row>
    <row r="84" spans="2:4">
      <c r="C84" s="26"/>
      <c r="D84" s="26"/>
    </row>
  </sheetData>
  <mergeCells count="2">
    <mergeCell ref="A3:E3"/>
    <mergeCell ref="B1:E1"/>
  </mergeCells>
  <phoneticPr fontId="3" type="noConversion"/>
  <pageMargins left="0.98425196850393704" right="0.59055118110236227" top="0.78740157480314965" bottom="0.78740157480314965" header="0.27559055118110237" footer="0.27559055118110237"/>
  <pageSetup paperSize="9" scale="6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K138"/>
  <sheetViews>
    <sheetView topLeftCell="B4" zoomScaleSheetLayoutView="75" workbookViewId="0">
      <selection activeCell="K10" sqref="K10"/>
    </sheetView>
  </sheetViews>
  <sheetFormatPr defaultColWidth="3.5703125" defaultRowHeight="12.75"/>
  <cols>
    <col min="1" max="1" width="5.28515625" style="17" customWidth="1"/>
    <col min="2" max="2" width="74.42578125" style="18" customWidth="1"/>
    <col min="3" max="3" width="8.5703125" style="19" customWidth="1"/>
    <col min="4" max="4" width="8.42578125" style="19" customWidth="1"/>
    <col min="5" max="5" width="14.7109375" style="19" customWidth="1"/>
    <col min="6" max="6" width="12.42578125" style="19" customWidth="1"/>
    <col min="7" max="7" width="14.7109375" style="19" customWidth="1"/>
    <col min="8" max="8" width="13.85546875" style="19" customWidth="1"/>
    <col min="9" max="9" width="13.85546875" style="132" hidden="1" customWidth="1"/>
    <col min="10" max="10" width="18.7109375" style="20" customWidth="1"/>
    <col min="11" max="11" width="22.28515625" style="20" customWidth="1"/>
    <col min="12" max="19" width="9.140625" style="20" customWidth="1"/>
    <col min="20" max="20" width="4" style="20" customWidth="1"/>
    <col min="21" max="254" width="9.140625" style="20" customWidth="1"/>
    <col min="255" max="16384" width="3.5703125" style="20"/>
  </cols>
  <sheetData>
    <row r="1" spans="1:11" ht="100.5" customHeight="1">
      <c r="E1" s="278" t="s">
        <v>316</v>
      </c>
      <c r="F1" s="278"/>
      <c r="G1" s="278"/>
      <c r="H1" s="278"/>
      <c r="I1" s="278"/>
    </row>
    <row r="2" spans="1:11" ht="15.75" customHeight="1">
      <c r="F2" s="21"/>
      <c r="H2" s="21"/>
      <c r="I2" s="125"/>
    </row>
    <row r="3" spans="1:11" s="45" customFormat="1" ht="75" customHeight="1">
      <c r="A3" s="259" t="s">
        <v>271</v>
      </c>
      <c r="B3" s="259"/>
      <c r="C3" s="259"/>
      <c r="D3" s="259"/>
      <c r="E3" s="259"/>
      <c r="F3" s="259"/>
      <c r="G3" s="259"/>
      <c r="H3" s="259"/>
      <c r="I3" s="273"/>
    </row>
    <row r="4" spans="1:11" s="45" customFormat="1" ht="21" customHeight="1">
      <c r="A4" s="118"/>
      <c r="B4" s="118"/>
      <c r="C4" s="118"/>
      <c r="D4" s="118"/>
      <c r="E4" s="118"/>
      <c r="F4" s="118"/>
      <c r="G4" s="185"/>
      <c r="H4" s="185"/>
      <c r="I4" s="122"/>
    </row>
    <row r="5" spans="1:11" s="24" customFormat="1" ht="15.75" customHeight="1">
      <c r="A5" s="22"/>
      <c r="B5" s="22"/>
      <c r="C5" s="22"/>
      <c r="D5" s="22"/>
      <c r="E5" s="23"/>
      <c r="F5" s="279" t="s">
        <v>44</v>
      </c>
      <c r="G5" s="279"/>
      <c r="H5" s="279"/>
      <c r="I5" s="279"/>
    </row>
    <row r="6" spans="1:11" s="52" customFormat="1" ht="80.25" customHeight="1">
      <c r="A6" s="30" t="s">
        <v>29</v>
      </c>
      <c r="B6" s="30" t="s">
        <v>30</v>
      </c>
      <c r="C6" s="170" t="s">
        <v>48</v>
      </c>
      <c r="D6" s="170" t="s">
        <v>49</v>
      </c>
      <c r="E6" s="171" t="s">
        <v>50</v>
      </c>
      <c r="F6" s="171" t="s">
        <v>51</v>
      </c>
      <c r="G6" s="27" t="s">
        <v>242</v>
      </c>
      <c r="H6" s="30" t="s">
        <v>218</v>
      </c>
      <c r="I6" s="30" t="s">
        <v>218</v>
      </c>
    </row>
    <row r="7" spans="1:11" s="61" customFormat="1" ht="18.75">
      <c r="A7" s="103">
        <v>1</v>
      </c>
      <c r="B7" s="103">
        <v>2</v>
      </c>
      <c r="C7" s="104" t="s">
        <v>31</v>
      </c>
      <c r="D7" s="104" t="s">
        <v>32</v>
      </c>
      <c r="E7" s="104" t="s">
        <v>33</v>
      </c>
      <c r="F7" s="104" t="s">
        <v>34</v>
      </c>
      <c r="G7" s="178"/>
      <c r="H7" s="103">
        <v>7</v>
      </c>
      <c r="I7" s="103">
        <v>7</v>
      </c>
    </row>
    <row r="8" spans="1:11" s="53" customFormat="1" ht="18">
      <c r="A8" s="91" t="s">
        <v>115</v>
      </c>
      <c r="B8" s="105" t="s">
        <v>92</v>
      </c>
      <c r="C8" s="91" t="s">
        <v>99</v>
      </c>
      <c r="D8" s="91"/>
      <c r="E8" s="91"/>
      <c r="F8" s="90"/>
      <c r="G8" s="94">
        <f>G9+G17+G35+G52+G55</f>
        <v>-33.5</v>
      </c>
      <c r="H8" s="94">
        <f>H9+H17+H35+H52+H55</f>
        <v>2300.1999999999998</v>
      </c>
      <c r="I8" s="94">
        <f>I9+I17+I35+I52+I55</f>
        <v>2320.4</v>
      </c>
    </row>
    <row r="9" spans="1:11" s="53" customFormat="1" ht="31.5">
      <c r="A9" s="91" t="s">
        <v>45</v>
      </c>
      <c r="B9" s="105" t="s">
        <v>93</v>
      </c>
      <c r="C9" s="90" t="s">
        <v>99</v>
      </c>
      <c r="D9" s="90" t="s">
        <v>100</v>
      </c>
      <c r="E9" s="90"/>
      <c r="F9" s="90"/>
      <c r="G9" s="94">
        <f>G10+G14</f>
        <v>0</v>
      </c>
      <c r="H9" s="94">
        <f>H10+H14</f>
        <v>486.79999999999995</v>
      </c>
      <c r="I9" s="87">
        <f>I10+I14</f>
        <v>486.79999999999995</v>
      </c>
    </row>
    <row r="10" spans="1:11" s="53" customFormat="1" ht="18">
      <c r="A10" s="60"/>
      <c r="B10" s="159" t="s">
        <v>112</v>
      </c>
      <c r="C10" s="189" t="s">
        <v>99</v>
      </c>
      <c r="D10" s="189" t="s">
        <v>100</v>
      </c>
      <c r="E10" s="189" t="s">
        <v>148</v>
      </c>
      <c r="F10" s="100"/>
      <c r="G10" s="94">
        <f>G11+G13+G12</f>
        <v>0</v>
      </c>
      <c r="H10" s="218">
        <f>H11+H13+H12</f>
        <v>486.79999999999995</v>
      </c>
      <c r="I10" s="218">
        <f>I11+I13+I12</f>
        <v>416.9</v>
      </c>
      <c r="K10" s="253"/>
    </row>
    <row r="11" spans="1:11" s="53" customFormat="1" ht="18">
      <c r="A11" s="60"/>
      <c r="B11" s="160" t="s">
        <v>171</v>
      </c>
      <c r="C11" s="100" t="s">
        <v>99</v>
      </c>
      <c r="D11" s="100" t="s">
        <v>100</v>
      </c>
      <c r="E11" s="100" t="s">
        <v>148</v>
      </c>
      <c r="F11" s="162" t="s">
        <v>101</v>
      </c>
      <c r="G11" s="127">
        <v>0</v>
      </c>
      <c r="H11" s="161">
        <v>353.9</v>
      </c>
      <c r="I11" s="161">
        <f>353.9-I15</f>
        <v>300.2</v>
      </c>
    </row>
    <row r="12" spans="1:11" s="53" customFormat="1" ht="31.5">
      <c r="A12" s="60"/>
      <c r="B12" s="160" t="s">
        <v>194</v>
      </c>
      <c r="C12" s="100" t="s">
        <v>99</v>
      </c>
      <c r="D12" s="100" t="s">
        <v>100</v>
      </c>
      <c r="E12" s="100" t="s">
        <v>148</v>
      </c>
      <c r="F12" s="162" t="s">
        <v>192</v>
      </c>
      <c r="G12" s="128" t="s">
        <v>243</v>
      </c>
      <c r="H12" s="161">
        <f t="shared" ref="H12" si="0">I12</f>
        <v>26</v>
      </c>
      <c r="I12" s="161">
        <v>26</v>
      </c>
    </row>
    <row r="13" spans="1:11" s="53" customFormat="1" ht="47.25">
      <c r="A13" s="60"/>
      <c r="B13" s="160" t="s">
        <v>172</v>
      </c>
      <c r="C13" s="59" t="s">
        <v>99</v>
      </c>
      <c r="D13" s="59" t="s">
        <v>100</v>
      </c>
      <c r="E13" s="59" t="s">
        <v>148</v>
      </c>
      <c r="F13" s="128" t="s">
        <v>165</v>
      </c>
      <c r="G13" s="127">
        <v>0</v>
      </c>
      <c r="H13" s="87">
        <v>106.9</v>
      </c>
      <c r="I13" s="87">
        <f>106.9-I16</f>
        <v>90.7</v>
      </c>
      <c r="J13" s="196"/>
    </row>
    <row r="14" spans="1:11" s="53" customFormat="1" ht="47.25">
      <c r="A14" s="60"/>
      <c r="B14" s="126" t="s">
        <v>291</v>
      </c>
      <c r="C14" s="90" t="s">
        <v>99</v>
      </c>
      <c r="D14" s="90" t="s">
        <v>100</v>
      </c>
      <c r="E14" s="90" t="s">
        <v>292</v>
      </c>
      <c r="F14" s="128"/>
      <c r="G14" s="134">
        <f>G15+G16</f>
        <v>0</v>
      </c>
      <c r="H14" s="94">
        <f>H15+H16</f>
        <v>0</v>
      </c>
      <c r="I14" s="89">
        <f>I15+I16</f>
        <v>69.900000000000006</v>
      </c>
    </row>
    <row r="15" spans="1:11" s="53" customFormat="1" ht="18">
      <c r="A15" s="60"/>
      <c r="B15" s="160" t="s">
        <v>171</v>
      </c>
      <c r="C15" s="100" t="s">
        <v>99</v>
      </c>
      <c r="D15" s="100" t="s">
        <v>100</v>
      </c>
      <c r="E15" s="59" t="s">
        <v>292</v>
      </c>
      <c r="F15" s="162" t="s">
        <v>101</v>
      </c>
      <c r="G15" s="87">
        <v>0</v>
      </c>
      <c r="H15" s="87">
        <v>0</v>
      </c>
      <c r="I15" s="131">
        <v>53.7</v>
      </c>
    </row>
    <row r="16" spans="1:11" s="53" customFormat="1" ht="47.25">
      <c r="A16" s="60"/>
      <c r="B16" s="160" t="s">
        <v>172</v>
      </c>
      <c r="C16" s="59" t="s">
        <v>99</v>
      </c>
      <c r="D16" s="59" t="s">
        <v>100</v>
      </c>
      <c r="E16" s="59" t="s">
        <v>292</v>
      </c>
      <c r="F16" s="128" t="s">
        <v>165</v>
      </c>
      <c r="G16" s="87">
        <v>0</v>
      </c>
      <c r="H16" s="87">
        <v>0</v>
      </c>
      <c r="I16" s="131">
        <v>16.2</v>
      </c>
    </row>
    <row r="17" spans="1:9" s="53" customFormat="1" ht="47.25">
      <c r="A17" s="91" t="s">
        <v>116</v>
      </c>
      <c r="B17" s="92" t="s">
        <v>25</v>
      </c>
      <c r="C17" s="90" t="s">
        <v>99</v>
      </c>
      <c r="D17" s="90" t="s">
        <v>102</v>
      </c>
      <c r="E17" s="90"/>
      <c r="F17" s="90"/>
      <c r="G17" s="94">
        <f>G19</f>
        <v>-33.5</v>
      </c>
      <c r="H17" s="94">
        <f>H19</f>
        <v>928.30000000000007</v>
      </c>
      <c r="I17" s="94">
        <f>I19</f>
        <v>951.6</v>
      </c>
    </row>
    <row r="18" spans="1:9" s="53" customFormat="1" ht="18" hidden="1">
      <c r="A18" s="91"/>
      <c r="B18" s="108" t="s">
        <v>146</v>
      </c>
      <c r="C18" s="59" t="s">
        <v>99</v>
      </c>
      <c r="D18" s="59" t="s">
        <v>102</v>
      </c>
      <c r="E18" s="59" t="s">
        <v>113</v>
      </c>
      <c r="F18" s="109" t="s">
        <v>147</v>
      </c>
      <c r="G18" s="87">
        <v>0</v>
      </c>
      <c r="H18" s="87">
        <v>0</v>
      </c>
      <c r="I18" s="87">
        <v>0</v>
      </c>
    </row>
    <row r="19" spans="1:9" s="54" customFormat="1" ht="31.5">
      <c r="A19" s="58"/>
      <c r="B19" s="107" t="s">
        <v>136</v>
      </c>
      <c r="C19" s="59" t="s">
        <v>99</v>
      </c>
      <c r="D19" s="59" t="s">
        <v>102</v>
      </c>
      <c r="E19" s="59" t="s">
        <v>149</v>
      </c>
      <c r="F19" s="128"/>
      <c r="G19" s="127">
        <f>G21+G26+G32</f>
        <v>-33.5</v>
      </c>
      <c r="H19" s="127">
        <f>H21+H26+H32</f>
        <v>928.30000000000007</v>
      </c>
      <c r="I19" s="127">
        <f>I21+I26+I32</f>
        <v>951.6</v>
      </c>
    </row>
    <row r="20" spans="1:9" s="53" customFormat="1" ht="31.5" hidden="1">
      <c r="A20" s="60"/>
      <c r="B20" s="126" t="s">
        <v>150</v>
      </c>
      <c r="C20" s="59" t="s">
        <v>99</v>
      </c>
      <c r="D20" s="59" t="s">
        <v>102</v>
      </c>
      <c r="E20" s="59" t="s">
        <v>151</v>
      </c>
      <c r="F20" s="128"/>
      <c r="G20" s="127"/>
      <c r="H20" s="127"/>
      <c r="I20" s="127"/>
    </row>
    <row r="21" spans="1:9" s="53" customFormat="1" ht="38.25" customHeight="1">
      <c r="A21" s="60"/>
      <c r="B21" s="126" t="s">
        <v>150</v>
      </c>
      <c r="C21" s="90" t="s">
        <v>99</v>
      </c>
      <c r="D21" s="90" t="s">
        <v>102</v>
      </c>
      <c r="E21" s="90" t="s">
        <v>151</v>
      </c>
      <c r="F21" s="128"/>
      <c r="G21" s="134">
        <f>G22+G23+G24</f>
        <v>0</v>
      </c>
      <c r="H21" s="134">
        <f>H22+H23+H24</f>
        <v>222.10000000000002</v>
      </c>
      <c r="I21" s="134">
        <f>I22+I23+I24</f>
        <v>222.10000000000002</v>
      </c>
    </row>
    <row r="22" spans="1:9" s="53" customFormat="1" ht="18">
      <c r="A22" s="60"/>
      <c r="B22" s="126" t="s">
        <v>171</v>
      </c>
      <c r="C22" s="59" t="s">
        <v>99</v>
      </c>
      <c r="D22" s="59" t="s">
        <v>102</v>
      </c>
      <c r="E22" s="59" t="s">
        <v>151</v>
      </c>
      <c r="F22" s="128" t="s">
        <v>101</v>
      </c>
      <c r="G22" s="87">
        <f>I22-H22</f>
        <v>0</v>
      </c>
      <c r="H22" s="87">
        <f t="shared" ref="H22:H24" si="1">I22</f>
        <v>162.9</v>
      </c>
      <c r="I22" s="87">
        <v>162.9</v>
      </c>
    </row>
    <row r="23" spans="1:9" s="53" customFormat="1" ht="31.5">
      <c r="A23" s="60"/>
      <c r="B23" s="126" t="s">
        <v>194</v>
      </c>
      <c r="C23" s="59" t="s">
        <v>99</v>
      </c>
      <c r="D23" s="59" t="s">
        <v>102</v>
      </c>
      <c r="E23" s="59" t="s">
        <v>151</v>
      </c>
      <c r="F23" s="128" t="s">
        <v>192</v>
      </c>
      <c r="G23" s="87">
        <f>I23-H23</f>
        <v>0</v>
      </c>
      <c r="H23" s="87">
        <f t="shared" si="1"/>
        <v>10</v>
      </c>
      <c r="I23" s="87">
        <v>10</v>
      </c>
    </row>
    <row r="24" spans="1:9" s="53" customFormat="1" ht="47.25">
      <c r="A24" s="60"/>
      <c r="B24" s="126" t="s">
        <v>172</v>
      </c>
      <c r="C24" s="59" t="s">
        <v>99</v>
      </c>
      <c r="D24" s="59" t="s">
        <v>102</v>
      </c>
      <c r="E24" s="59" t="s">
        <v>151</v>
      </c>
      <c r="F24" s="128" t="s">
        <v>165</v>
      </c>
      <c r="G24" s="87">
        <f>I24-H24</f>
        <v>0</v>
      </c>
      <c r="H24" s="87">
        <f t="shared" si="1"/>
        <v>49.2</v>
      </c>
      <c r="I24" s="87">
        <v>49.2</v>
      </c>
    </row>
    <row r="25" spans="1:9" s="53" customFormat="1" ht="31.5" hidden="1">
      <c r="A25" s="60"/>
      <c r="B25" s="126" t="s">
        <v>152</v>
      </c>
      <c r="C25" s="59" t="s">
        <v>99</v>
      </c>
      <c r="D25" s="59" t="s">
        <v>102</v>
      </c>
      <c r="E25" s="59" t="s">
        <v>153</v>
      </c>
      <c r="F25" s="128"/>
      <c r="G25" s="127"/>
      <c r="H25" s="127"/>
      <c r="I25" s="127"/>
    </row>
    <row r="26" spans="1:9" s="53" customFormat="1" ht="35.25" customHeight="1">
      <c r="A26" s="60"/>
      <c r="B26" s="126" t="s">
        <v>152</v>
      </c>
      <c r="C26" s="90" t="s">
        <v>99</v>
      </c>
      <c r="D26" s="90" t="s">
        <v>102</v>
      </c>
      <c r="E26" s="90" t="s">
        <v>153</v>
      </c>
      <c r="F26" s="128"/>
      <c r="G26" s="134">
        <f>G27+G28+G29+G30+G31</f>
        <v>-33.5</v>
      </c>
      <c r="H26" s="134">
        <f>H27+H28+H29+H30+H31</f>
        <v>665.1</v>
      </c>
      <c r="I26" s="134">
        <f>I27+I28+I29+I30+I31</f>
        <v>688.4</v>
      </c>
    </row>
    <row r="27" spans="1:9" s="53" customFormat="1" ht="31.5">
      <c r="A27" s="60"/>
      <c r="B27" s="175" t="s">
        <v>227</v>
      </c>
      <c r="C27" s="59" t="s">
        <v>99</v>
      </c>
      <c r="D27" s="59" t="s">
        <v>102</v>
      </c>
      <c r="E27" s="59" t="s">
        <v>153</v>
      </c>
      <c r="F27" s="128" t="s">
        <v>103</v>
      </c>
      <c r="G27" s="87">
        <v>0</v>
      </c>
      <c r="H27" s="87">
        <v>214.6</v>
      </c>
      <c r="I27" s="87">
        <v>208.9</v>
      </c>
    </row>
    <row r="28" spans="1:9" s="53" customFormat="1" ht="31.5">
      <c r="A28" s="60"/>
      <c r="B28" s="176" t="s">
        <v>228</v>
      </c>
      <c r="C28" s="59" t="s">
        <v>99</v>
      </c>
      <c r="D28" s="59" t="s">
        <v>102</v>
      </c>
      <c r="E28" s="59" t="s">
        <v>153</v>
      </c>
      <c r="F28" s="128">
        <v>244</v>
      </c>
      <c r="G28" s="87">
        <v>0</v>
      </c>
      <c r="H28" s="87">
        <v>403.5</v>
      </c>
      <c r="I28" s="87">
        <v>399</v>
      </c>
    </row>
    <row r="29" spans="1:9" s="53" customFormat="1" ht="18">
      <c r="A29" s="60"/>
      <c r="B29" s="126" t="s">
        <v>94</v>
      </c>
      <c r="C29" s="59" t="s">
        <v>99</v>
      </c>
      <c r="D29" s="59" t="s">
        <v>102</v>
      </c>
      <c r="E29" s="59" t="s">
        <v>153</v>
      </c>
      <c r="F29" s="128">
        <v>851</v>
      </c>
      <c r="G29" s="87">
        <v>-33.5</v>
      </c>
      <c r="H29" s="87">
        <v>12</v>
      </c>
      <c r="I29" s="87">
        <v>60</v>
      </c>
    </row>
    <row r="30" spans="1:9" s="53" customFormat="1" ht="18">
      <c r="A30" s="60"/>
      <c r="B30" s="126" t="s">
        <v>145</v>
      </c>
      <c r="C30" s="59" t="s">
        <v>99</v>
      </c>
      <c r="D30" s="59" t="s">
        <v>102</v>
      </c>
      <c r="E30" s="59" t="s">
        <v>153</v>
      </c>
      <c r="F30" s="128">
        <v>852</v>
      </c>
      <c r="G30" s="87">
        <v>0</v>
      </c>
      <c r="H30" s="87">
        <v>5</v>
      </c>
      <c r="I30" s="87">
        <v>0.5</v>
      </c>
    </row>
    <row r="31" spans="1:9" s="53" customFormat="1" ht="18">
      <c r="A31" s="60"/>
      <c r="B31" s="126" t="s">
        <v>146</v>
      </c>
      <c r="C31" s="59" t="s">
        <v>99</v>
      </c>
      <c r="D31" s="59" t="s">
        <v>102</v>
      </c>
      <c r="E31" s="59" t="s">
        <v>153</v>
      </c>
      <c r="F31" s="128" t="s">
        <v>147</v>
      </c>
      <c r="G31" s="127">
        <v>0</v>
      </c>
      <c r="H31" s="87">
        <v>30</v>
      </c>
      <c r="I31" s="87">
        <v>20</v>
      </c>
    </row>
    <row r="32" spans="1:9" s="53" customFormat="1" ht="47.25">
      <c r="A32" s="60"/>
      <c r="B32" s="126" t="s">
        <v>291</v>
      </c>
      <c r="C32" s="90" t="s">
        <v>99</v>
      </c>
      <c r="D32" s="90" t="s">
        <v>102</v>
      </c>
      <c r="E32" s="90" t="s">
        <v>313</v>
      </c>
      <c r="F32" s="128"/>
      <c r="G32" s="134">
        <f>G33+G34</f>
        <v>0</v>
      </c>
      <c r="H32" s="134">
        <f>H33+H34</f>
        <v>41.1</v>
      </c>
      <c r="I32" s="89">
        <f>I33+I34</f>
        <v>41.1</v>
      </c>
    </row>
    <row r="33" spans="1:9" s="53" customFormat="1" ht="18">
      <c r="A33" s="60"/>
      <c r="B33" s="126" t="s">
        <v>171</v>
      </c>
      <c r="C33" s="59" t="s">
        <v>99</v>
      </c>
      <c r="D33" s="59" t="s">
        <v>102</v>
      </c>
      <c r="E33" s="59" t="s">
        <v>313</v>
      </c>
      <c r="F33" s="162" t="s">
        <v>101</v>
      </c>
      <c r="G33" s="127">
        <v>0</v>
      </c>
      <c r="H33" s="127">
        <f t="shared" ref="H33:H34" si="2">I33</f>
        <v>31.6</v>
      </c>
      <c r="I33" s="86">
        <v>31.6</v>
      </c>
    </row>
    <row r="34" spans="1:9" s="53" customFormat="1" ht="47.25">
      <c r="A34" s="60"/>
      <c r="B34" s="126" t="s">
        <v>172</v>
      </c>
      <c r="C34" s="59" t="s">
        <v>99</v>
      </c>
      <c r="D34" s="59" t="s">
        <v>102</v>
      </c>
      <c r="E34" s="59" t="s">
        <v>313</v>
      </c>
      <c r="F34" s="128" t="s">
        <v>165</v>
      </c>
      <c r="G34" s="127">
        <v>0</v>
      </c>
      <c r="H34" s="127">
        <f t="shared" si="2"/>
        <v>9.5</v>
      </c>
      <c r="I34" s="86">
        <v>9.5</v>
      </c>
    </row>
    <row r="35" spans="1:9" s="53" customFormat="1" ht="18">
      <c r="A35" s="91" t="s">
        <v>117</v>
      </c>
      <c r="B35" s="110" t="s">
        <v>24</v>
      </c>
      <c r="C35" s="90" t="s">
        <v>99</v>
      </c>
      <c r="D35" s="90" t="s">
        <v>104</v>
      </c>
      <c r="E35" s="90"/>
      <c r="F35" s="111"/>
      <c r="G35" s="94">
        <f>G40</f>
        <v>0</v>
      </c>
      <c r="H35" s="94">
        <f>H40</f>
        <v>784.8</v>
      </c>
      <c r="I35" s="94">
        <f>I40</f>
        <v>781.69999999999993</v>
      </c>
    </row>
    <row r="36" spans="1:9" s="53" customFormat="1" ht="18" hidden="1">
      <c r="A36" s="60"/>
      <c r="B36" s="107" t="s">
        <v>95</v>
      </c>
      <c r="C36" s="59" t="s">
        <v>99</v>
      </c>
      <c r="D36" s="59" t="s">
        <v>104</v>
      </c>
      <c r="E36" s="59" t="s">
        <v>113</v>
      </c>
      <c r="F36" s="59"/>
      <c r="G36" s="87">
        <f>SUM(G37:G38)</f>
        <v>0</v>
      </c>
      <c r="H36" s="87">
        <f>SUM(H37:H38)</f>
        <v>0</v>
      </c>
      <c r="I36" s="87">
        <f>SUM(I37:I38)</f>
        <v>0</v>
      </c>
    </row>
    <row r="37" spans="1:9" s="53" customFormat="1" ht="18" hidden="1">
      <c r="A37" s="60"/>
      <c r="B37" s="126" t="s">
        <v>193</v>
      </c>
      <c r="C37" s="59" t="s">
        <v>99</v>
      </c>
      <c r="D37" s="59" t="s">
        <v>104</v>
      </c>
      <c r="E37" s="59" t="s">
        <v>113</v>
      </c>
      <c r="F37" s="128" t="s">
        <v>114</v>
      </c>
      <c r="G37" s="87">
        <v>0</v>
      </c>
      <c r="H37" s="87">
        <v>0</v>
      </c>
      <c r="I37" s="87">
        <v>0</v>
      </c>
    </row>
    <row r="38" spans="1:9" s="53" customFormat="1" ht="31.5" hidden="1">
      <c r="A38" s="60"/>
      <c r="B38" s="126" t="s">
        <v>173</v>
      </c>
      <c r="C38" s="59" t="s">
        <v>99</v>
      </c>
      <c r="D38" s="59" t="s">
        <v>104</v>
      </c>
      <c r="E38" s="59" t="s">
        <v>113</v>
      </c>
      <c r="F38" s="128">
        <v>244</v>
      </c>
      <c r="G38" s="87">
        <v>0</v>
      </c>
      <c r="H38" s="87">
        <v>0</v>
      </c>
      <c r="I38" s="87">
        <v>0</v>
      </c>
    </row>
    <row r="39" spans="1:9" s="53" customFormat="1" ht="18" hidden="1">
      <c r="A39" s="60"/>
      <c r="B39" s="108" t="s">
        <v>145</v>
      </c>
      <c r="C39" s="59" t="s">
        <v>99</v>
      </c>
      <c r="D39" s="59" t="s">
        <v>104</v>
      </c>
      <c r="E39" s="59" t="s">
        <v>113</v>
      </c>
      <c r="F39" s="128" t="s">
        <v>156</v>
      </c>
      <c r="G39" s="87">
        <v>0</v>
      </c>
      <c r="H39" s="87">
        <v>0</v>
      </c>
      <c r="I39" s="87">
        <v>0</v>
      </c>
    </row>
    <row r="40" spans="1:9" s="53" customFormat="1" ht="31.5">
      <c r="A40" s="60"/>
      <c r="B40" s="107" t="s">
        <v>136</v>
      </c>
      <c r="C40" s="59" t="s">
        <v>99</v>
      </c>
      <c r="D40" s="59" t="s">
        <v>104</v>
      </c>
      <c r="E40" s="59" t="s">
        <v>149</v>
      </c>
      <c r="F40" s="128"/>
      <c r="G40" s="127">
        <v>0</v>
      </c>
      <c r="H40" s="127">
        <f>H42+H45+H49</f>
        <v>784.8</v>
      </c>
      <c r="I40" s="127">
        <f>I42+I45+I49</f>
        <v>781.69999999999993</v>
      </c>
    </row>
    <row r="41" spans="1:9" s="53" customFormat="1" ht="31.5" hidden="1">
      <c r="A41" s="60"/>
      <c r="B41" s="126" t="s">
        <v>150</v>
      </c>
      <c r="C41" s="59" t="s">
        <v>99</v>
      </c>
      <c r="D41" s="59" t="s">
        <v>104</v>
      </c>
      <c r="E41" s="59" t="s">
        <v>151</v>
      </c>
      <c r="F41" s="128"/>
      <c r="G41" s="127">
        <f>G43+G44</f>
        <v>0</v>
      </c>
      <c r="H41" s="127">
        <f>H43+H44</f>
        <v>513</v>
      </c>
      <c r="I41" s="127">
        <f>I43+I44</f>
        <v>513</v>
      </c>
    </row>
    <row r="42" spans="1:9" s="53" customFormat="1" ht="31.5">
      <c r="A42" s="60"/>
      <c r="B42" s="126" t="s">
        <v>150</v>
      </c>
      <c r="C42" s="90" t="s">
        <v>99</v>
      </c>
      <c r="D42" s="90" t="s">
        <v>104</v>
      </c>
      <c r="E42" s="90" t="s">
        <v>151</v>
      </c>
      <c r="F42" s="128"/>
      <c r="G42" s="134">
        <f>G43+G44</f>
        <v>0</v>
      </c>
      <c r="H42" s="134">
        <f>H43+H44</f>
        <v>513</v>
      </c>
      <c r="I42" s="134">
        <f>I43+I44</f>
        <v>513</v>
      </c>
    </row>
    <row r="43" spans="1:9" s="53" customFormat="1" ht="18">
      <c r="A43" s="60"/>
      <c r="B43" s="126" t="s">
        <v>171</v>
      </c>
      <c r="C43" s="59" t="s">
        <v>99</v>
      </c>
      <c r="D43" s="59" t="s">
        <v>104</v>
      </c>
      <c r="E43" s="59" t="s">
        <v>151</v>
      </c>
      <c r="F43" s="128" t="s">
        <v>101</v>
      </c>
      <c r="G43" s="87">
        <f>I43-H43</f>
        <v>0</v>
      </c>
      <c r="H43" s="87">
        <f t="shared" ref="H43:H44" si="3">I43</f>
        <v>394</v>
      </c>
      <c r="I43" s="87">
        <v>394</v>
      </c>
    </row>
    <row r="44" spans="1:9" s="53" customFormat="1" ht="47.25">
      <c r="A44" s="60"/>
      <c r="B44" s="126" t="s">
        <v>172</v>
      </c>
      <c r="C44" s="59" t="s">
        <v>99</v>
      </c>
      <c r="D44" s="59" t="s">
        <v>104</v>
      </c>
      <c r="E44" s="59" t="s">
        <v>151</v>
      </c>
      <c r="F44" s="128" t="s">
        <v>165</v>
      </c>
      <c r="G44" s="87">
        <f>I44-H44</f>
        <v>0</v>
      </c>
      <c r="H44" s="87">
        <f t="shared" si="3"/>
        <v>119</v>
      </c>
      <c r="I44" s="87">
        <v>119</v>
      </c>
    </row>
    <row r="45" spans="1:9" s="53" customFormat="1" ht="31.5">
      <c r="A45" s="60"/>
      <c r="B45" s="126" t="s">
        <v>152</v>
      </c>
      <c r="C45" s="90" t="s">
        <v>99</v>
      </c>
      <c r="D45" s="90" t="s">
        <v>104</v>
      </c>
      <c r="E45" s="90" t="s">
        <v>153</v>
      </c>
      <c r="F45" s="128"/>
      <c r="G45" s="94">
        <f>G47+G48+G46</f>
        <v>0</v>
      </c>
      <c r="H45" s="94">
        <f>H47+H48+H46</f>
        <v>168.9</v>
      </c>
      <c r="I45" s="94">
        <f>I47+I48+I46</f>
        <v>165.9</v>
      </c>
    </row>
    <row r="46" spans="1:9" s="53" customFormat="1" ht="31.5">
      <c r="A46" s="60"/>
      <c r="B46" s="175" t="s">
        <v>227</v>
      </c>
      <c r="C46" s="59" t="s">
        <v>99</v>
      </c>
      <c r="D46" s="59" t="s">
        <v>104</v>
      </c>
      <c r="E46" s="59" t="s">
        <v>153</v>
      </c>
      <c r="F46" s="128" t="s">
        <v>103</v>
      </c>
      <c r="G46" s="87">
        <f>H46-I46</f>
        <v>0</v>
      </c>
      <c r="H46" s="87">
        <v>0</v>
      </c>
      <c r="I46" s="87">
        <v>0</v>
      </c>
    </row>
    <row r="47" spans="1:9" s="53" customFormat="1" ht="31.5">
      <c r="A47" s="60"/>
      <c r="B47" s="176" t="s">
        <v>228</v>
      </c>
      <c r="C47" s="59" t="s">
        <v>99</v>
      </c>
      <c r="D47" s="59" t="s">
        <v>104</v>
      </c>
      <c r="E47" s="59" t="s">
        <v>153</v>
      </c>
      <c r="F47" s="128">
        <v>244</v>
      </c>
      <c r="G47" s="87">
        <v>0</v>
      </c>
      <c r="H47" s="87">
        <v>168.9</v>
      </c>
      <c r="I47" s="87">
        <v>165.9</v>
      </c>
    </row>
    <row r="48" spans="1:9" s="53" customFormat="1" ht="18">
      <c r="A48" s="60"/>
      <c r="B48" s="126" t="s">
        <v>94</v>
      </c>
      <c r="C48" s="59" t="s">
        <v>99</v>
      </c>
      <c r="D48" s="59" t="s">
        <v>104</v>
      </c>
      <c r="E48" s="59" t="s">
        <v>153</v>
      </c>
      <c r="F48" s="128">
        <v>851</v>
      </c>
      <c r="G48" s="87">
        <v>0</v>
      </c>
      <c r="H48" s="87">
        <v>0</v>
      </c>
      <c r="I48" s="87">
        <v>0</v>
      </c>
    </row>
    <row r="49" spans="1:11" s="53" customFormat="1" ht="47.25">
      <c r="A49" s="60"/>
      <c r="B49" s="176" t="s">
        <v>293</v>
      </c>
      <c r="C49" s="90" t="s">
        <v>99</v>
      </c>
      <c r="D49" s="90" t="s">
        <v>104</v>
      </c>
      <c r="E49" s="90" t="s">
        <v>313</v>
      </c>
      <c r="F49" s="128"/>
      <c r="G49" s="134">
        <f>G50+G51</f>
        <v>0</v>
      </c>
      <c r="H49" s="134">
        <f>H50+H51</f>
        <v>102.9</v>
      </c>
      <c r="I49" s="89">
        <f>I50+I51</f>
        <v>102.8</v>
      </c>
    </row>
    <row r="50" spans="1:11" s="53" customFormat="1" ht="20.25" customHeight="1">
      <c r="A50" s="60"/>
      <c r="B50" s="126" t="s">
        <v>171</v>
      </c>
      <c r="C50" s="59" t="s">
        <v>99</v>
      </c>
      <c r="D50" s="59" t="s">
        <v>104</v>
      </c>
      <c r="E50" s="59" t="s">
        <v>313</v>
      </c>
      <c r="F50" s="162" t="s">
        <v>101</v>
      </c>
      <c r="G50" s="127">
        <v>0</v>
      </c>
      <c r="H50" s="127">
        <f t="shared" ref="H50" si="4">I50</f>
        <v>79</v>
      </c>
      <c r="I50" s="86">
        <v>79</v>
      </c>
    </row>
    <row r="51" spans="1:11" s="53" customFormat="1" ht="47.25">
      <c r="A51" s="60"/>
      <c r="B51" s="126" t="s">
        <v>172</v>
      </c>
      <c r="C51" s="59" t="s">
        <v>99</v>
      </c>
      <c r="D51" s="59" t="s">
        <v>104</v>
      </c>
      <c r="E51" s="59" t="s">
        <v>313</v>
      </c>
      <c r="F51" s="128" t="s">
        <v>165</v>
      </c>
      <c r="G51" s="127">
        <v>0</v>
      </c>
      <c r="H51" s="127">
        <v>23.9</v>
      </c>
      <c r="I51" s="86">
        <v>23.8</v>
      </c>
    </row>
    <row r="52" spans="1:11" s="193" customFormat="1" ht="47.25">
      <c r="A52" s="91" t="s">
        <v>299</v>
      </c>
      <c r="B52" s="192" t="s">
        <v>300</v>
      </c>
      <c r="C52" s="90" t="s">
        <v>99</v>
      </c>
      <c r="D52" s="90" t="s">
        <v>301</v>
      </c>
      <c r="E52" s="59"/>
      <c r="F52" s="59"/>
      <c r="G52" s="93">
        <f>G53</f>
        <v>0</v>
      </c>
      <c r="H52" s="94">
        <f>H53</f>
        <v>0.3</v>
      </c>
      <c r="I52" s="94">
        <v>0.3</v>
      </c>
    </row>
    <row r="53" spans="1:11" s="193" customFormat="1" ht="31.5">
      <c r="A53" s="194"/>
      <c r="B53" s="73" t="s">
        <v>302</v>
      </c>
      <c r="C53" s="59" t="s">
        <v>99</v>
      </c>
      <c r="D53" s="59" t="s">
        <v>301</v>
      </c>
      <c r="E53" s="59" t="s">
        <v>220</v>
      </c>
      <c r="F53" s="59" t="s">
        <v>91</v>
      </c>
      <c r="G53" s="97">
        <f>G54</f>
        <v>0</v>
      </c>
      <c r="H53" s="87">
        <f>H54</f>
        <v>0.3</v>
      </c>
      <c r="I53" s="87">
        <v>0.3</v>
      </c>
    </row>
    <row r="54" spans="1:11" s="193" customFormat="1" ht="15.75">
      <c r="A54" s="194"/>
      <c r="B54" s="126" t="s">
        <v>128</v>
      </c>
      <c r="C54" s="59" t="s">
        <v>99</v>
      </c>
      <c r="D54" s="59" t="s">
        <v>301</v>
      </c>
      <c r="E54" s="59" t="s">
        <v>220</v>
      </c>
      <c r="F54" s="195" t="s">
        <v>111</v>
      </c>
      <c r="G54" s="97">
        <v>0</v>
      </c>
      <c r="H54" s="87">
        <f>$I$54</f>
        <v>0.3</v>
      </c>
      <c r="I54" s="87">
        <v>0.3</v>
      </c>
    </row>
    <row r="55" spans="1:11" s="53" customFormat="1" ht="18">
      <c r="A55" s="91" t="s">
        <v>305</v>
      </c>
      <c r="B55" s="199" t="s">
        <v>306</v>
      </c>
      <c r="C55" s="90" t="s">
        <v>99</v>
      </c>
      <c r="D55" s="90" t="s">
        <v>108</v>
      </c>
      <c r="E55" s="200"/>
      <c r="F55" s="201"/>
      <c r="G55" s="134">
        <f t="shared" ref="G55:I56" si="5">G56</f>
        <v>0</v>
      </c>
      <c r="H55" s="208">
        <f t="shared" si="5"/>
        <v>100</v>
      </c>
      <c r="I55" s="94">
        <f t="shared" si="5"/>
        <v>100</v>
      </c>
    </row>
    <row r="56" spans="1:11" s="53" customFormat="1" ht="18">
      <c r="A56" s="60"/>
      <c r="B56" s="205" t="s">
        <v>307</v>
      </c>
      <c r="C56" s="59" t="s">
        <v>99</v>
      </c>
      <c r="D56" s="59" t="s">
        <v>108</v>
      </c>
      <c r="E56" s="202" t="s">
        <v>308</v>
      </c>
      <c r="F56" s="206"/>
      <c r="G56" s="97">
        <f t="shared" si="5"/>
        <v>0</v>
      </c>
      <c r="H56" s="177">
        <f t="shared" si="5"/>
        <v>100</v>
      </c>
      <c r="I56" s="87">
        <f t="shared" si="5"/>
        <v>100</v>
      </c>
    </row>
    <row r="57" spans="1:11" s="53" customFormat="1" ht="18">
      <c r="A57" s="60"/>
      <c r="B57" s="203" t="s">
        <v>309</v>
      </c>
      <c r="C57" s="59" t="s">
        <v>99</v>
      </c>
      <c r="D57" s="59" t="s">
        <v>108</v>
      </c>
      <c r="E57" s="202" t="s">
        <v>308</v>
      </c>
      <c r="F57" s="204" t="s">
        <v>310</v>
      </c>
      <c r="G57" s="127">
        <v>0</v>
      </c>
      <c r="H57" s="163">
        <f>$I$57</f>
        <v>100</v>
      </c>
      <c r="I57" s="87">
        <v>100</v>
      </c>
    </row>
    <row r="58" spans="1:11" s="53" customFormat="1" ht="18">
      <c r="A58" s="91" t="s">
        <v>118</v>
      </c>
      <c r="B58" s="105" t="s">
        <v>199</v>
      </c>
      <c r="C58" s="90" t="s">
        <v>100</v>
      </c>
      <c r="D58" s="90"/>
      <c r="E58" s="90"/>
      <c r="F58" s="156"/>
      <c r="G58" s="134">
        <f>G60</f>
        <v>0</v>
      </c>
      <c r="H58" s="134">
        <f>H60</f>
        <v>92</v>
      </c>
      <c r="I58" s="134">
        <f>I60</f>
        <v>92</v>
      </c>
    </row>
    <row r="59" spans="1:11" s="53" customFormat="1" ht="18">
      <c r="A59" s="91" t="s">
        <v>120</v>
      </c>
      <c r="B59" s="107" t="s">
        <v>188</v>
      </c>
      <c r="C59" s="90" t="s">
        <v>100</v>
      </c>
      <c r="D59" s="90" t="s">
        <v>105</v>
      </c>
      <c r="E59" s="90"/>
      <c r="F59" s="156"/>
      <c r="G59" s="134">
        <f>G60</f>
        <v>0</v>
      </c>
      <c r="H59" s="134">
        <f>H60</f>
        <v>92</v>
      </c>
      <c r="I59" s="127">
        <f>I60</f>
        <v>92</v>
      </c>
      <c r="K59" s="196"/>
    </row>
    <row r="60" spans="1:11" s="53" customFormat="1" ht="31.5">
      <c r="A60" s="60"/>
      <c r="B60" s="107" t="s">
        <v>200</v>
      </c>
      <c r="C60" s="59" t="s">
        <v>100</v>
      </c>
      <c r="D60" s="59" t="s">
        <v>105</v>
      </c>
      <c r="E60" s="59" t="s">
        <v>202</v>
      </c>
      <c r="F60" s="128"/>
      <c r="G60" s="127">
        <f>G61+G62</f>
        <v>0</v>
      </c>
      <c r="H60" s="127">
        <f>H61+H62</f>
        <v>92</v>
      </c>
      <c r="I60" s="127">
        <f>I61+I62</f>
        <v>92</v>
      </c>
    </row>
    <row r="61" spans="1:11" s="53" customFormat="1" ht="18">
      <c r="A61" s="60"/>
      <c r="B61" s="126" t="s">
        <v>171</v>
      </c>
      <c r="C61" s="59" t="s">
        <v>100</v>
      </c>
      <c r="D61" s="59" t="s">
        <v>105</v>
      </c>
      <c r="E61" s="59" t="s">
        <v>202</v>
      </c>
      <c r="F61" s="128" t="s">
        <v>101</v>
      </c>
      <c r="G61" s="87">
        <f>I61-H61</f>
        <v>0</v>
      </c>
      <c r="H61" s="87">
        <f t="shared" ref="H61:H62" si="6">I61</f>
        <v>64.2</v>
      </c>
      <c r="I61" s="87">
        <v>64.2</v>
      </c>
    </row>
    <row r="62" spans="1:11" s="53" customFormat="1" ht="47.25">
      <c r="A62" s="60"/>
      <c r="B62" s="126" t="s">
        <v>172</v>
      </c>
      <c r="C62" s="59" t="s">
        <v>100</v>
      </c>
      <c r="D62" s="59" t="s">
        <v>105</v>
      </c>
      <c r="E62" s="59" t="s">
        <v>202</v>
      </c>
      <c r="F62" s="128" t="s">
        <v>165</v>
      </c>
      <c r="G62" s="87">
        <f>I62-H62</f>
        <v>0</v>
      </c>
      <c r="H62" s="87">
        <f t="shared" si="6"/>
        <v>27.8</v>
      </c>
      <c r="I62" s="87">
        <v>27.8</v>
      </c>
    </row>
    <row r="63" spans="1:11" s="53" customFormat="1" ht="18" hidden="1">
      <c r="A63" s="60"/>
      <c r="B63" s="126"/>
      <c r="C63" s="59"/>
      <c r="D63" s="59"/>
      <c r="E63" s="59"/>
      <c r="F63" s="128"/>
      <c r="G63" s="128"/>
      <c r="H63" s="87"/>
      <c r="I63" s="87"/>
    </row>
    <row r="64" spans="1:11" s="53" customFormat="1" ht="18">
      <c r="A64" s="91" t="s">
        <v>121</v>
      </c>
      <c r="B64" s="110" t="s">
        <v>119</v>
      </c>
      <c r="C64" s="90" t="s">
        <v>105</v>
      </c>
      <c r="D64" s="90"/>
      <c r="E64" s="90"/>
      <c r="F64" s="111"/>
      <c r="G64" s="94">
        <f>G65+G69+G72</f>
        <v>80.5</v>
      </c>
      <c r="H64" s="94">
        <f>H65+H69+H72</f>
        <v>652.1</v>
      </c>
      <c r="I64" s="94">
        <f>I65+I69+I72</f>
        <v>505.6</v>
      </c>
    </row>
    <row r="65" spans="1:9" s="53" customFormat="1" ht="36.75" customHeight="1">
      <c r="A65" s="91" t="s">
        <v>281</v>
      </c>
      <c r="B65" s="67" t="s">
        <v>274</v>
      </c>
      <c r="C65" s="90" t="s">
        <v>105</v>
      </c>
      <c r="D65" s="90" t="s">
        <v>282</v>
      </c>
      <c r="E65" s="90"/>
      <c r="F65" s="90"/>
      <c r="G65" s="94">
        <f t="shared" ref="G65:I66" si="7">G66</f>
        <v>53.5</v>
      </c>
      <c r="H65" s="94">
        <f t="shared" si="7"/>
        <v>113.5</v>
      </c>
      <c r="I65" s="94">
        <f t="shared" si="7"/>
        <v>0</v>
      </c>
    </row>
    <row r="66" spans="1:9" s="54" customFormat="1" ht="21" customHeight="1">
      <c r="A66" s="58"/>
      <c r="B66" s="129" t="s">
        <v>209</v>
      </c>
      <c r="C66" s="59" t="s">
        <v>105</v>
      </c>
      <c r="D66" s="59" t="s">
        <v>282</v>
      </c>
      <c r="E66" s="59" t="s">
        <v>196</v>
      </c>
      <c r="F66" s="59"/>
      <c r="G66" s="97">
        <f>G67+G68</f>
        <v>53.5</v>
      </c>
      <c r="H66" s="97">
        <f>H67+H68</f>
        <v>113.5</v>
      </c>
      <c r="I66" s="97">
        <f t="shared" si="7"/>
        <v>0</v>
      </c>
    </row>
    <row r="67" spans="1:9" s="54" customFormat="1" ht="33.75" customHeight="1">
      <c r="A67" s="58"/>
      <c r="B67" s="176" t="s">
        <v>228</v>
      </c>
      <c r="C67" s="59" t="s">
        <v>105</v>
      </c>
      <c r="D67" s="59" t="s">
        <v>282</v>
      </c>
      <c r="E67" s="59" t="s">
        <v>196</v>
      </c>
      <c r="F67" s="59" t="s">
        <v>109</v>
      </c>
      <c r="G67" s="97">
        <v>53.5</v>
      </c>
      <c r="H67" s="97">
        <v>58.5</v>
      </c>
      <c r="I67" s="97">
        <v>0</v>
      </c>
    </row>
    <row r="68" spans="1:9" s="54" customFormat="1" ht="33.75" customHeight="1">
      <c r="A68" s="58"/>
      <c r="B68" s="176" t="s">
        <v>228</v>
      </c>
      <c r="C68" s="59" t="s">
        <v>105</v>
      </c>
      <c r="D68" s="59" t="s">
        <v>282</v>
      </c>
      <c r="E68" s="59" t="s">
        <v>381</v>
      </c>
      <c r="F68" s="59" t="s">
        <v>109</v>
      </c>
      <c r="G68" s="97">
        <v>0</v>
      </c>
      <c r="H68" s="97">
        <v>55</v>
      </c>
      <c r="I68" s="97">
        <v>0</v>
      </c>
    </row>
    <row r="69" spans="1:9" s="53" customFormat="1" ht="19.5" customHeight="1">
      <c r="A69" s="91" t="s">
        <v>201</v>
      </c>
      <c r="B69" s="155" t="s">
        <v>189</v>
      </c>
      <c r="C69" s="90" t="s">
        <v>105</v>
      </c>
      <c r="D69" s="90" t="s">
        <v>195</v>
      </c>
      <c r="E69" s="90"/>
      <c r="F69" s="90"/>
      <c r="G69" s="94">
        <f t="shared" ref="G69:I70" si="8">G70</f>
        <v>0</v>
      </c>
      <c r="H69" s="94">
        <f t="shared" si="8"/>
        <v>505.6</v>
      </c>
      <c r="I69" s="93">
        <f t="shared" si="8"/>
        <v>505.6</v>
      </c>
    </row>
    <row r="70" spans="1:9" s="54" customFormat="1" ht="21" customHeight="1">
      <c r="A70" s="58"/>
      <c r="B70" s="129" t="s">
        <v>209</v>
      </c>
      <c r="C70" s="59" t="s">
        <v>105</v>
      </c>
      <c r="D70" s="59" t="s">
        <v>195</v>
      </c>
      <c r="E70" s="59" t="s">
        <v>196</v>
      </c>
      <c r="F70" s="59"/>
      <c r="G70" s="97">
        <f t="shared" si="8"/>
        <v>0</v>
      </c>
      <c r="H70" s="97">
        <f t="shared" si="8"/>
        <v>505.6</v>
      </c>
      <c r="I70" s="97">
        <f t="shared" si="8"/>
        <v>505.6</v>
      </c>
    </row>
    <row r="71" spans="1:9" s="54" customFormat="1" ht="33.75" customHeight="1">
      <c r="A71" s="58"/>
      <c r="B71" s="176" t="s">
        <v>228</v>
      </c>
      <c r="C71" s="59" t="s">
        <v>105</v>
      </c>
      <c r="D71" s="59" t="s">
        <v>195</v>
      </c>
      <c r="E71" s="59" t="s">
        <v>196</v>
      </c>
      <c r="F71" s="59" t="s">
        <v>109</v>
      </c>
      <c r="G71" s="97">
        <f>I71-H71</f>
        <v>0</v>
      </c>
      <c r="H71" s="97">
        <f>$I$71</f>
        <v>505.6</v>
      </c>
      <c r="I71" s="97">
        <v>505.6</v>
      </c>
    </row>
    <row r="72" spans="1:9" s="53" customFormat="1" ht="31.5">
      <c r="A72" s="91" t="s">
        <v>283</v>
      </c>
      <c r="B72" s="110" t="s">
        <v>284</v>
      </c>
      <c r="C72" s="90" t="s">
        <v>105</v>
      </c>
      <c r="D72" s="90" t="s">
        <v>285</v>
      </c>
      <c r="E72" s="90"/>
      <c r="F72" s="111"/>
      <c r="G72" s="93">
        <f t="shared" ref="G72:I73" si="9">G73</f>
        <v>27</v>
      </c>
      <c r="H72" s="93">
        <f t="shared" si="9"/>
        <v>33</v>
      </c>
      <c r="I72" s="93">
        <f t="shared" si="9"/>
        <v>0</v>
      </c>
    </row>
    <row r="73" spans="1:9" s="54" customFormat="1" ht="18">
      <c r="A73" s="58"/>
      <c r="B73" s="129" t="s">
        <v>209</v>
      </c>
      <c r="C73" s="59" t="s">
        <v>105</v>
      </c>
      <c r="D73" s="59" t="s">
        <v>285</v>
      </c>
      <c r="E73" s="59" t="s">
        <v>371</v>
      </c>
      <c r="F73" s="109"/>
      <c r="G73" s="97">
        <f t="shared" si="9"/>
        <v>27</v>
      </c>
      <c r="H73" s="97">
        <f t="shared" si="9"/>
        <v>33</v>
      </c>
      <c r="I73" s="97">
        <f t="shared" si="9"/>
        <v>0</v>
      </c>
    </row>
    <row r="74" spans="1:9" s="54" customFormat="1" ht="31.5">
      <c r="A74" s="58"/>
      <c r="B74" s="126" t="s">
        <v>173</v>
      </c>
      <c r="C74" s="59" t="s">
        <v>105</v>
      </c>
      <c r="D74" s="59" t="s">
        <v>285</v>
      </c>
      <c r="E74" s="59" t="s">
        <v>371</v>
      </c>
      <c r="F74" s="109" t="s">
        <v>372</v>
      </c>
      <c r="G74" s="97">
        <v>27</v>
      </c>
      <c r="H74" s="127">
        <v>33</v>
      </c>
      <c r="I74" s="97">
        <v>0</v>
      </c>
    </row>
    <row r="75" spans="1:9" s="53" customFormat="1" ht="18">
      <c r="A75" s="91" t="s">
        <v>122</v>
      </c>
      <c r="B75" s="110" t="s">
        <v>96</v>
      </c>
      <c r="C75" s="90" t="s">
        <v>102</v>
      </c>
      <c r="D75" s="90"/>
      <c r="E75" s="90"/>
      <c r="F75" s="111"/>
      <c r="G75" s="93">
        <f>G79+G76</f>
        <v>0</v>
      </c>
      <c r="H75" s="93">
        <f>H79+H76</f>
        <v>595.1</v>
      </c>
      <c r="I75" s="94">
        <f>I79+I76</f>
        <v>356.9</v>
      </c>
    </row>
    <row r="76" spans="1:9" s="53" customFormat="1" ht="18">
      <c r="A76" s="91" t="s">
        <v>123</v>
      </c>
      <c r="B76" s="190" t="s">
        <v>294</v>
      </c>
      <c r="C76" s="90" t="s">
        <v>102</v>
      </c>
      <c r="D76" s="90" t="s">
        <v>282</v>
      </c>
      <c r="E76" s="90"/>
      <c r="F76" s="111"/>
      <c r="G76" s="94">
        <f t="shared" ref="G76:I77" si="10">G77</f>
        <v>0</v>
      </c>
      <c r="H76" s="94">
        <f t="shared" si="10"/>
        <v>100</v>
      </c>
      <c r="I76" s="94">
        <f t="shared" si="10"/>
        <v>100</v>
      </c>
    </row>
    <row r="77" spans="1:9" s="53" customFormat="1" ht="31.5">
      <c r="A77" s="91"/>
      <c r="B77" s="191" t="s">
        <v>295</v>
      </c>
      <c r="C77" s="59" t="s">
        <v>102</v>
      </c>
      <c r="D77" s="59" t="s">
        <v>282</v>
      </c>
      <c r="E77" s="59" t="s">
        <v>296</v>
      </c>
      <c r="F77" s="111"/>
      <c r="G77" s="87">
        <f t="shared" si="10"/>
        <v>0</v>
      </c>
      <c r="H77" s="87">
        <f t="shared" si="10"/>
        <v>100</v>
      </c>
      <c r="I77" s="87">
        <f t="shared" si="10"/>
        <v>100</v>
      </c>
    </row>
    <row r="78" spans="1:9" s="53" customFormat="1" ht="31.5">
      <c r="A78" s="91"/>
      <c r="B78" s="160" t="s">
        <v>173</v>
      </c>
      <c r="C78" s="59" t="s">
        <v>102</v>
      </c>
      <c r="D78" s="59" t="s">
        <v>282</v>
      </c>
      <c r="E78" s="59" t="s">
        <v>296</v>
      </c>
      <c r="F78" s="109" t="s">
        <v>109</v>
      </c>
      <c r="G78" s="87">
        <v>0</v>
      </c>
      <c r="H78" s="87">
        <f>$I$78</f>
        <v>100</v>
      </c>
      <c r="I78" s="87">
        <v>100</v>
      </c>
    </row>
    <row r="79" spans="1:9" s="53" customFormat="1" ht="18">
      <c r="A79" s="91" t="s">
        <v>123</v>
      </c>
      <c r="B79" s="114" t="s">
        <v>162</v>
      </c>
      <c r="C79" s="90" t="s">
        <v>102</v>
      </c>
      <c r="D79" s="90" t="s">
        <v>163</v>
      </c>
      <c r="E79" s="90"/>
      <c r="F79" s="111"/>
      <c r="G79" s="93">
        <f t="shared" ref="G79:H79" si="11">G80</f>
        <v>0</v>
      </c>
      <c r="H79" s="93">
        <f t="shared" si="11"/>
        <v>495.1</v>
      </c>
      <c r="I79" s="94">
        <f>I80</f>
        <v>256.89999999999998</v>
      </c>
    </row>
    <row r="80" spans="1:9" s="54" customFormat="1" ht="31.5">
      <c r="A80" s="58"/>
      <c r="B80" s="180" t="s">
        <v>245</v>
      </c>
      <c r="C80" s="59" t="s">
        <v>102</v>
      </c>
      <c r="D80" s="59" t="s">
        <v>163</v>
      </c>
      <c r="E80" s="59" t="s">
        <v>220</v>
      </c>
      <c r="F80" s="128"/>
      <c r="G80" s="97">
        <v>0</v>
      </c>
      <c r="H80" s="97">
        <f>H81+H82+H83</f>
        <v>495.1</v>
      </c>
      <c r="I80" s="97">
        <f>I82+I81</f>
        <v>256.89999999999998</v>
      </c>
    </row>
    <row r="81" spans="1:9" s="54" customFormat="1" ht="31.5">
      <c r="A81" s="58"/>
      <c r="B81" s="73" t="s">
        <v>173</v>
      </c>
      <c r="C81" s="59" t="s">
        <v>102</v>
      </c>
      <c r="D81" s="59" t="s">
        <v>163</v>
      </c>
      <c r="E81" s="59" t="s">
        <v>220</v>
      </c>
      <c r="F81" s="59" t="s">
        <v>109</v>
      </c>
      <c r="G81" s="97">
        <v>0</v>
      </c>
      <c r="H81" s="97">
        <v>326.7</v>
      </c>
      <c r="I81" s="97">
        <v>256.89999999999998</v>
      </c>
    </row>
    <row r="82" spans="1:9" s="54" customFormat="1" ht="18">
      <c r="A82" s="58"/>
      <c r="B82" s="126" t="s">
        <v>128</v>
      </c>
      <c r="C82" s="59" t="s">
        <v>102</v>
      </c>
      <c r="D82" s="59" t="s">
        <v>163</v>
      </c>
      <c r="E82" s="59" t="s">
        <v>220</v>
      </c>
      <c r="F82" s="128" t="s">
        <v>111</v>
      </c>
      <c r="G82" s="97">
        <f>I82-H82</f>
        <v>0</v>
      </c>
      <c r="H82" s="97">
        <v>0</v>
      </c>
      <c r="I82" s="97">
        <v>0</v>
      </c>
    </row>
    <row r="83" spans="1:9" s="54" customFormat="1" ht="31.5">
      <c r="A83" s="58"/>
      <c r="B83" s="73" t="s">
        <v>173</v>
      </c>
      <c r="C83" s="59" t="s">
        <v>102</v>
      </c>
      <c r="D83" s="59" t="s">
        <v>163</v>
      </c>
      <c r="E83" s="59" t="s">
        <v>314</v>
      </c>
      <c r="F83" s="59" t="s">
        <v>109</v>
      </c>
      <c r="G83" s="97">
        <v>0</v>
      </c>
      <c r="H83" s="97">
        <v>168.4</v>
      </c>
      <c r="I83" s="97">
        <v>0</v>
      </c>
    </row>
    <row r="84" spans="1:9" s="53" customFormat="1" ht="18">
      <c r="A84" s="91" t="s">
        <v>125</v>
      </c>
      <c r="B84" s="105" t="s">
        <v>97</v>
      </c>
      <c r="C84" s="90" t="s">
        <v>106</v>
      </c>
      <c r="D84" s="90"/>
      <c r="E84" s="90"/>
      <c r="F84" s="90"/>
      <c r="G84" s="93">
        <v>0</v>
      </c>
      <c r="H84" s="93">
        <f>H93+H96</f>
        <v>310.3</v>
      </c>
      <c r="I84" s="93">
        <f>I96</f>
        <v>165</v>
      </c>
    </row>
    <row r="85" spans="1:9" s="53" customFormat="1" ht="18" hidden="1">
      <c r="A85" s="91" t="s">
        <v>123</v>
      </c>
      <c r="B85" s="105" t="s">
        <v>143</v>
      </c>
      <c r="C85" s="90" t="s">
        <v>106</v>
      </c>
      <c r="D85" s="90" t="s">
        <v>99</v>
      </c>
      <c r="E85" s="90"/>
      <c r="F85" s="90"/>
      <c r="G85" s="94">
        <f t="shared" ref="G85:H87" si="12">G86</f>
        <v>6</v>
      </c>
      <c r="H85" s="94">
        <f t="shared" si="12"/>
        <v>6</v>
      </c>
      <c r="I85" s="93">
        <f>I86</f>
        <v>0</v>
      </c>
    </row>
    <row r="86" spans="1:9" s="54" customFormat="1" ht="18" hidden="1" customHeight="1">
      <c r="A86" s="58"/>
      <c r="B86" s="133" t="s">
        <v>166</v>
      </c>
      <c r="C86" s="59" t="s">
        <v>106</v>
      </c>
      <c r="D86" s="59" t="s">
        <v>99</v>
      </c>
      <c r="E86" s="59" t="s">
        <v>154</v>
      </c>
      <c r="F86" s="59"/>
      <c r="G86" s="94">
        <f>G87</f>
        <v>6</v>
      </c>
      <c r="H86" s="94">
        <f>H87</f>
        <v>6</v>
      </c>
      <c r="I86" s="97">
        <f>I87+I88</f>
        <v>0</v>
      </c>
    </row>
    <row r="87" spans="1:9" s="54" customFormat="1" ht="31.5" hidden="1">
      <c r="A87" s="58"/>
      <c r="B87" s="126" t="s">
        <v>173</v>
      </c>
      <c r="C87" s="59" t="s">
        <v>106</v>
      </c>
      <c r="D87" s="59" t="s">
        <v>99</v>
      </c>
      <c r="E87" s="59" t="s">
        <v>154</v>
      </c>
      <c r="F87" s="59" t="s">
        <v>109</v>
      </c>
      <c r="G87" s="97">
        <f t="shared" si="12"/>
        <v>6</v>
      </c>
      <c r="H87" s="97">
        <f t="shared" si="12"/>
        <v>6</v>
      </c>
      <c r="I87" s="97"/>
    </row>
    <row r="88" spans="1:9" s="54" customFormat="1" ht="18" hidden="1">
      <c r="A88" s="58"/>
      <c r="B88" s="126" t="s">
        <v>94</v>
      </c>
      <c r="C88" s="59" t="s">
        <v>106</v>
      </c>
      <c r="D88" s="59" t="s">
        <v>99</v>
      </c>
      <c r="E88" s="59" t="s">
        <v>154</v>
      </c>
      <c r="F88" s="59" t="s">
        <v>144</v>
      </c>
      <c r="G88" s="97">
        <v>6</v>
      </c>
      <c r="H88" s="97">
        <v>6</v>
      </c>
      <c r="I88" s="97"/>
    </row>
    <row r="89" spans="1:9" s="53" customFormat="1" ht="18" hidden="1">
      <c r="A89" s="91" t="s">
        <v>123</v>
      </c>
      <c r="B89" s="105" t="s">
        <v>143</v>
      </c>
      <c r="C89" s="90" t="s">
        <v>106</v>
      </c>
      <c r="D89" s="90" t="s">
        <v>99</v>
      </c>
      <c r="E89" s="90"/>
      <c r="F89" s="90"/>
      <c r="G89" s="59"/>
      <c r="H89" s="97"/>
      <c r="I89" s="93">
        <f>I90</f>
        <v>0</v>
      </c>
    </row>
    <row r="90" spans="1:9" s="54" customFormat="1" ht="18" hidden="1" customHeight="1">
      <c r="A90" s="58"/>
      <c r="B90" s="133" t="s">
        <v>166</v>
      </c>
      <c r="C90" s="59" t="s">
        <v>106</v>
      </c>
      <c r="D90" s="59" t="s">
        <v>99</v>
      </c>
      <c r="E90" s="59" t="s">
        <v>154</v>
      </c>
      <c r="F90" s="59"/>
      <c r="G90" s="59"/>
      <c r="H90" s="97"/>
      <c r="I90" s="97">
        <f>I91+I92</f>
        <v>0</v>
      </c>
    </row>
    <row r="91" spans="1:9" s="54" customFormat="1" ht="31.5" hidden="1">
      <c r="A91" s="58"/>
      <c r="B91" s="126" t="s">
        <v>173</v>
      </c>
      <c r="C91" s="59" t="s">
        <v>106</v>
      </c>
      <c r="D91" s="59" t="s">
        <v>99</v>
      </c>
      <c r="E91" s="59" t="s">
        <v>154</v>
      </c>
      <c r="F91" s="59" t="s">
        <v>109</v>
      </c>
      <c r="G91" s="93">
        <f>G92+G97+G103</f>
        <v>275.60000000000002</v>
      </c>
      <c r="H91" s="93">
        <f>H92+H97+H103</f>
        <v>729.6</v>
      </c>
      <c r="I91" s="97"/>
    </row>
    <row r="92" spans="1:9" s="54" customFormat="1" ht="18" hidden="1">
      <c r="A92" s="58"/>
      <c r="B92" s="126" t="s">
        <v>94</v>
      </c>
      <c r="C92" s="59" t="s">
        <v>106</v>
      </c>
      <c r="D92" s="59" t="s">
        <v>99</v>
      </c>
      <c r="E92" s="59" t="s">
        <v>154</v>
      </c>
      <c r="F92" s="59" t="s">
        <v>144</v>
      </c>
      <c r="G92" s="59"/>
      <c r="H92" s="97">
        <f>H96</f>
        <v>186</v>
      </c>
      <c r="I92" s="97"/>
    </row>
    <row r="93" spans="1:9" s="54" customFormat="1" ht="18">
      <c r="A93" s="91" t="s">
        <v>129</v>
      </c>
      <c r="B93" s="243" t="s">
        <v>373</v>
      </c>
      <c r="C93" s="90" t="s">
        <v>106</v>
      </c>
      <c r="D93" s="90" t="s">
        <v>100</v>
      </c>
      <c r="E93" s="90"/>
      <c r="F93" s="90"/>
      <c r="G93" s="93">
        <v>0</v>
      </c>
      <c r="H93" s="208">
        <f>H94</f>
        <v>124.3</v>
      </c>
      <c r="I93" s="93">
        <f>I94</f>
        <v>375.22</v>
      </c>
    </row>
    <row r="94" spans="1:9" s="54" customFormat="1" ht="31.5">
      <c r="A94" s="58"/>
      <c r="B94" s="244" t="s">
        <v>374</v>
      </c>
      <c r="C94" s="59" t="s">
        <v>106</v>
      </c>
      <c r="D94" s="59" t="s">
        <v>100</v>
      </c>
      <c r="E94" s="59" t="s">
        <v>215</v>
      </c>
      <c r="F94" s="128"/>
      <c r="G94" s="97">
        <v>0</v>
      </c>
      <c r="H94" s="127">
        <f>H95</f>
        <v>124.3</v>
      </c>
      <c r="I94" s="97">
        <f>I95</f>
        <v>375.22</v>
      </c>
    </row>
    <row r="95" spans="1:9" s="54" customFormat="1" ht="31.5">
      <c r="A95" s="58"/>
      <c r="B95" s="244" t="s">
        <v>173</v>
      </c>
      <c r="C95" s="59" t="s">
        <v>106</v>
      </c>
      <c r="D95" s="59" t="s">
        <v>100</v>
      </c>
      <c r="E95" s="59" t="s">
        <v>215</v>
      </c>
      <c r="F95" s="128" t="s">
        <v>109</v>
      </c>
      <c r="G95" s="97">
        <v>0</v>
      </c>
      <c r="H95" s="127">
        <v>124.3</v>
      </c>
      <c r="I95" s="97">
        <v>375.22</v>
      </c>
    </row>
    <row r="96" spans="1:9" s="53" customFormat="1" ht="18">
      <c r="A96" s="91" t="s">
        <v>129</v>
      </c>
      <c r="B96" s="105" t="s">
        <v>20</v>
      </c>
      <c r="C96" s="90" t="s">
        <v>106</v>
      </c>
      <c r="D96" s="90" t="s">
        <v>105</v>
      </c>
      <c r="E96" s="90"/>
      <c r="F96" s="90"/>
      <c r="G96" s="214">
        <v>0</v>
      </c>
      <c r="H96" s="94">
        <f>H99</f>
        <v>186</v>
      </c>
      <c r="I96" s="93">
        <f>I97+I99+I105</f>
        <v>165</v>
      </c>
    </row>
    <row r="97" spans="1:9" s="53" customFormat="1" ht="47.25" hidden="1">
      <c r="A97" s="60"/>
      <c r="B97" s="107" t="s">
        <v>206</v>
      </c>
      <c r="C97" s="59" t="s">
        <v>106</v>
      </c>
      <c r="D97" s="59" t="s">
        <v>105</v>
      </c>
      <c r="E97" s="59" t="s">
        <v>137</v>
      </c>
      <c r="F97" s="59"/>
      <c r="G97" s="210" t="str">
        <f>G98</f>
        <v>275,6</v>
      </c>
      <c r="H97" s="97">
        <f>H98</f>
        <v>543.6</v>
      </c>
      <c r="I97" s="97">
        <f>I98</f>
        <v>0</v>
      </c>
    </row>
    <row r="98" spans="1:9" s="53" customFormat="1" ht="31.5" hidden="1">
      <c r="A98" s="60"/>
      <c r="B98" s="126" t="s">
        <v>173</v>
      </c>
      <c r="C98" s="59" t="s">
        <v>106</v>
      </c>
      <c r="D98" s="59" t="s">
        <v>105</v>
      </c>
      <c r="E98" s="59" t="s">
        <v>137</v>
      </c>
      <c r="F98" s="128">
        <v>244</v>
      </c>
      <c r="G98" s="209" t="s">
        <v>278</v>
      </c>
      <c r="H98" s="87">
        <v>543.6</v>
      </c>
      <c r="I98" s="87">
        <v>0</v>
      </c>
    </row>
    <row r="99" spans="1:9" s="53" customFormat="1" ht="31.5">
      <c r="A99" s="60"/>
      <c r="B99" s="107" t="s">
        <v>210</v>
      </c>
      <c r="C99" s="59" t="s">
        <v>106</v>
      </c>
      <c r="D99" s="59" t="s">
        <v>105</v>
      </c>
      <c r="E99" s="59" t="s">
        <v>197</v>
      </c>
      <c r="F99" s="59"/>
      <c r="G99" s="210">
        <v>0</v>
      </c>
      <c r="H99" s="87">
        <f>H100</f>
        <v>186</v>
      </c>
      <c r="I99" s="97">
        <f>I100</f>
        <v>165</v>
      </c>
    </row>
    <row r="100" spans="1:9" s="53" customFormat="1" ht="31.5">
      <c r="A100" s="60"/>
      <c r="B100" s="176" t="s">
        <v>228</v>
      </c>
      <c r="C100" s="59" t="s">
        <v>106</v>
      </c>
      <c r="D100" s="59" t="s">
        <v>105</v>
      </c>
      <c r="E100" s="59" t="s">
        <v>197</v>
      </c>
      <c r="F100" s="128" t="s">
        <v>109</v>
      </c>
      <c r="G100" s="209">
        <v>0</v>
      </c>
      <c r="H100" s="87">
        <v>186</v>
      </c>
      <c r="I100" s="87">
        <v>165</v>
      </c>
    </row>
    <row r="101" spans="1:9" s="53" customFormat="1" ht="18" hidden="1">
      <c r="A101" s="60"/>
      <c r="B101" s="126" t="s">
        <v>198</v>
      </c>
      <c r="C101" s="59"/>
      <c r="D101" s="59"/>
      <c r="E101" s="59"/>
      <c r="F101" s="128"/>
      <c r="G101" s="128"/>
      <c r="H101" s="87"/>
      <c r="I101" s="87"/>
    </row>
    <row r="102" spans="1:9" s="53" customFormat="1" ht="31.5" hidden="1">
      <c r="A102" s="60"/>
      <c r="B102" s="126" t="s">
        <v>173</v>
      </c>
      <c r="C102" s="59"/>
      <c r="D102" s="59"/>
      <c r="E102" s="59"/>
      <c r="F102" s="128"/>
      <c r="G102" s="128"/>
      <c r="H102" s="87"/>
      <c r="I102" s="87"/>
    </row>
    <row r="103" spans="1:9" s="53" customFormat="1" ht="18" hidden="1">
      <c r="A103" s="60"/>
      <c r="B103" s="126"/>
      <c r="C103" s="59"/>
      <c r="D103" s="59"/>
      <c r="E103" s="59"/>
      <c r="F103" s="128"/>
      <c r="G103" s="128"/>
      <c r="H103" s="97">
        <f>H104</f>
        <v>0</v>
      </c>
      <c r="I103" s="87"/>
    </row>
    <row r="104" spans="1:9" s="53" customFormat="1" ht="31.5" hidden="1">
      <c r="A104" s="60"/>
      <c r="B104" s="126" t="s">
        <v>173</v>
      </c>
      <c r="C104" s="59"/>
      <c r="D104" s="59"/>
      <c r="E104" s="59"/>
      <c r="F104" s="128"/>
      <c r="G104" s="128"/>
      <c r="H104" s="87">
        <v>0</v>
      </c>
      <c r="I104" s="87"/>
    </row>
    <row r="105" spans="1:9" s="53" customFormat="1" ht="31.5" hidden="1">
      <c r="A105" s="60"/>
      <c r="B105" s="126" t="s">
        <v>217</v>
      </c>
      <c r="C105" s="59" t="s">
        <v>106</v>
      </c>
      <c r="D105" s="59" t="s">
        <v>105</v>
      </c>
      <c r="E105" s="59" t="s">
        <v>215</v>
      </c>
      <c r="F105" s="128"/>
      <c r="G105" s="93">
        <f>G106</f>
        <v>30</v>
      </c>
      <c r="H105" s="93">
        <f>H106</f>
        <v>2771</v>
      </c>
      <c r="I105" s="97">
        <f>I106</f>
        <v>0</v>
      </c>
    </row>
    <row r="106" spans="1:9" s="53" customFormat="1" ht="31.5" hidden="1">
      <c r="A106" s="60"/>
      <c r="B106" s="176" t="s">
        <v>228</v>
      </c>
      <c r="C106" s="59" t="s">
        <v>106</v>
      </c>
      <c r="D106" s="59" t="s">
        <v>105</v>
      </c>
      <c r="E106" s="59" t="s">
        <v>215</v>
      </c>
      <c r="F106" s="128" t="s">
        <v>109</v>
      </c>
      <c r="G106" s="93">
        <f>G110</f>
        <v>30</v>
      </c>
      <c r="H106" s="93">
        <f>H110</f>
        <v>2771</v>
      </c>
      <c r="I106" s="87">
        <v>0</v>
      </c>
    </row>
    <row r="107" spans="1:9" s="53" customFormat="1" ht="18">
      <c r="A107" s="91" t="s">
        <v>126</v>
      </c>
      <c r="B107" s="105" t="s">
        <v>124</v>
      </c>
      <c r="C107" s="90" t="s">
        <v>107</v>
      </c>
      <c r="D107" s="90"/>
      <c r="E107" s="90"/>
      <c r="F107" s="90"/>
      <c r="G107" s="211">
        <f>G108</f>
        <v>30</v>
      </c>
      <c r="H107" s="94">
        <f>H108</f>
        <v>1110.7</v>
      </c>
      <c r="I107" s="93">
        <f>I108</f>
        <v>966.6</v>
      </c>
    </row>
    <row r="108" spans="1:9" s="53" customFormat="1" ht="18">
      <c r="A108" s="91" t="s">
        <v>130</v>
      </c>
      <c r="B108" s="105" t="s">
        <v>19</v>
      </c>
      <c r="C108" s="90" t="s">
        <v>107</v>
      </c>
      <c r="D108" s="90" t="s">
        <v>99</v>
      </c>
      <c r="E108" s="90"/>
      <c r="F108" s="90"/>
      <c r="G108" s="211">
        <f>G112</f>
        <v>30</v>
      </c>
      <c r="H108" s="94">
        <f>H112</f>
        <v>1110.7</v>
      </c>
      <c r="I108" s="97">
        <f>I112</f>
        <v>966.6</v>
      </c>
    </row>
    <row r="109" spans="1:9" s="53" customFormat="1" ht="18" hidden="1">
      <c r="A109" s="60"/>
      <c r="B109" s="126" t="s">
        <v>94</v>
      </c>
      <c r="C109" s="59" t="s">
        <v>107</v>
      </c>
      <c r="D109" s="59" t="s">
        <v>99</v>
      </c>
      <c r="E109" s="59" t="s">
        <v>127</v>
      </c>
      <c r="F109" s="128">
        <v>851</v>
      </c>
      <c r="G109" s="212">
        <v>0</v>
      </c>
      <c r="H109" s="87">
        <v>0</v>
      </c>
      <c r="I109" s="87">
        <v>0</v>
      </c>
    </row>
    <row r="110" spans="1:9" s="53" customFormat="1" ht="18" hidden="1">
      <c r="A110" s="60"/>
      <c r="B110" s="126" t="s">
        <v>145</v>
      </c>
      <c r="C110" s="59" t="s">
        <v>107</v>
      </c>
      <c r="D110" s="59" t="s">
        <v>99</v>
      </c>
      <c r="E110" s="59" t="s">
        <v>127</v>
      </c>
      <c r="F110" s="128">
        <v>852</v>
      </c>
      <c r="G110" s="210">
        <f>G112+G113</f>
        <v>30</v>
      </c>
      <c r="H110" s="97">
        <f>SUM(H111:H116)</f>
        <v>2771</v>
      </c>
      <c r="I110" s="87">
        <v>0</v>
      </c>
    </row>
    <row r="111" spans="1:9" s="53" customFormat="1" ht="18" hidden="1">
      <c r="A111" s="60"/>
      <c r="B111" s="126" t="s">
        <v>128</v>
      </c>
      <c r="C111" s="59" t="s">
        <v>107</v>
      </c>
      <c r="D111" s="59" t="s">
        <v>99</v>
      </c>
      <c r="E111" s="59" t="s">
        <v>127</v>
      </c>
      <c r="F111" s="128" t="s">
        <v>111</v>
      </c>
      <c r="G111" s="209"/>
      <c r="H111" s="87">
        <v>0</v>
      </c>
      <c r="I111" s="87">
        <v>0</v>
      </c>
    </row>
    <row r="112" spans="1:9" s="53" customFormat="1" ht="18">
      <c r="A112" s="60"/>
      <c r="B112" s="107" t="s">
        <v>211</v>
      </c>
      <c r="C112" s="59" t="s">
        <v>107</v>
      </c>
      <c r="D112" s="59" t="s">
        <v>99</v>
      </c>
      <c r="E112" s="59" t="s">
        <v>155</v>
      </c>
      <c r="F112" s="128"/>
      <c r="G112" s="209">
        <f>G114+G115</f>
        <v>30</v>
      </c>
      <c r="H112" s="87">
        <f>H114+H115</f>
        <v>1110.7</v>
      </c>
      <c r="I112" s="97">
        <f>I114+I115</f>
        <v>966.6</v>
      </c>
    </row>
    <row r="113" spans="1:9" s="53" customFormat="1" ht="31.5" hidden="1">
      <c r="A113" s="60"/>
      <c r="B113" s="126" t="s">
        <v>110</v>
      </c>
      <c r="C113" s="59" t="s">
        <v>107</v>
      </c>
      <c r="D113" s="59" t="s">
        <v>99</v>
      </c>
      <c r="E113" s="59" t="s">
        <v>155</v>
      </c>
      <c r="F113" s="128" t="s">
        <v>103</v>
      </c>
      <c r="G113" s="128" t="s">
        <v>243</v>
      </c>
      <c r="H113" s="87">
        <v>549.6</v>
      </c>
      <c r="I113" s="87">
        <v>0</v>
      </c>
    </row>
    <row r="114" spans="1:9" s="53" customFormat="1" ht="31.5">
      <c r="A114" s="60"/>
      <c r="B114" s="176" t="s">
        <v>228</v>
      </c>
      <c r="C114" s="59" t="s">
        <v>107</v>
      </c>
      <c r="D114" s="59" t="s">
        <v>99</v>
      </c>
      <c r="E114" s="59" t="s">
        <v>155</v>
      </c>
      <c r="F114" s="128" t="s">
        <v>109</v>
      </c>
      <c r="G114" s="209">
        <v>30</v>
      </c>
      <c r="H114" s="87">
        <v>561.1</v>
      </c>
      <c r="I114" s="87">
        <v>417</v>
      </c>
    </row>
    <row r="115" spans="1:9" s="53" customFormat="1" ht="18">
      <c r="A115" s="60"/>
      <c r="B115" s="126" t="s">
        <v>128</v>
      </c>
      <c r="C115" s="59" t="s">
        <v>107</v>
      </c>
      <c r="D115" s="59" t="s">
        <v>99</v>
      </c>
      <c r="E115" s="59" t="s">
        <v>155</v>
      </c>
      <c r="F115" s="128" t="s">
        <v>111</v>
      </c>
      <c r="G115" s="128" t="s">
        <v>243</v>
      </c>
      <c r="H115" s="87">
        <v>549.6</v>
      </c>
      <c r="I115" s="87">
        <v>549.6</v>
      </c>
    </row>
    <row r="116" spans="1:9" s="53" customFormat="1" ht="18" hidden="1">
      <c r="A116" s="60"/>
      <c r="B116" s="126" t="s">
        <v>94</v>
      </c>
      <c r="C116" s="59" t="s">
        <v>107</v>
      </c>
      <c r="D116" s="59" t="s">
        <v>99</v>
      </c>
      <c r="E116" s="59" t="s">
        <v>155</v>
      </c>
      <c r="F116" s="128" t="s">
        <v>144</v>
      </c>
      <c r="G116" s="128"/>
      <c r="H116" s="87"/>
      <c r="I116" s="87">
        <v>0</v>
      </c>
    </row>
    <row r="117" spans="1:9" s="53" customFormat="1" ht="18" hidden="1">
      <c r="A117" s="60"/>
      <c r="B117" s="126" t="s">
        <v>145</v>
      </c>
      <c r="C117" s="59" t="s">
        <v>107</v>
      </c>
      <c r="D117" s="59" t="s">
        <v>99</v>
      </c>
      <c r="E117" s="59" t="s">
        <v>155</v>
      </c>
      <c r="F117" s="128" t="s">
        <v>156</v>
      </c>
      <c r="G117" s="93">
        <f t="shared" ref="G117:H119" si="13">G118</f>
        <v>0</v>
      </c>
      <c r="H117" s="93">
        <f t="shared" si="13"/>
        <v>3023.08</v>
      </c>
      <c r="I117" s="87">
        <v>0</v>
      </c>
    </row>
    <row r="118" spans="1:9" s="53" customFormat="1" ht="18" hidden="1">
      <c r="A118" s="60"/>
      <c r="B118" s="126" t="s">
        <v>128</v>
      </c>
      <c r="C118" s="59" t="s">
        <v>107</v>
      </c>
      <c r="D118" s="59" t="s">
        <v>99</v>
      </c>
      <c r="E118" s="59" t="s">
        <v>155</v>
      </c>
      <c r="F118" s="128" t="s">
        <v>111</v>
      </c>
      <c r="G118" s="93">
        <f t="shared" si="13"/>
        <v>0</v>
      </c>
      <c r="H118" s="93">
        <f t="shared" si="13"/>
        <v>3023.08</v>
      </c>
      <c r="I118" s="87"/>
    </row>
    <row r="119" spans="1:9" s="53" customFormat="1" ht="18">
      <c r="A119" s="91" t="s">
        <v>133</v>
      </c>
      <c r="B119" s="67" t="s">
        <v>98</v>
      </c>
      <c r="C119" s="90" t="s">
        <v>108</v>
      </c>
      <c r="D119" s="90"/>
      <c r="E119" s="90"/>
      <c r="F119" s="90"/>
      <c r="G119" s="214">
        <f>G120</f>
        <v>0</v>
      </c>
      <c r="H119" s="247">
        <f t="shared" si="13"/>
        <v>3023.08</v>
      </c>
      <c r="I119" s="93">
        <f t="shared" ref="I119:I121" si="14">I120</f>
        <v>2973.1</v>
      </c>
    </row>
    <row r="120" spans="1:9" s="53" customFormat="1" ht="18">
      <c r="A120" s="91" t="s">
        <v>134</v>
      </c>
      <c r="B120" s="115" t="s">
        <v>40</v>
      </c>
      <c r="C120" s="90" t="s">
        <v>108</v>
      </c>
      <c r="D120" s="90" t="s">
        <v>106</v>
      </c>
      <c r="E120" s="90"/>
      <c r="F120" s="90"/>
      <c r="G120" s="214">
        <f>G121</f>
        <v>0</v>
      </c>
      <c r="H120" s="247">
        <f>H121</f>
        <v>3023.08</v>
      </c>
      <c r="I120" s="97">
        <f>I121+I131</f>
        <v>2973.1</v>
      </c>
    </row>
    <row r="121" spans="1:9" s="53" customFormat="1" ht="19.5" customHeight="1">
      <c r="A121" s="60"/>
      <c r="B121" s="107" t="s">
        <v>214</v>
      </c>
      <c r="C121" s="59" t="s">
        <v>108</v>
      </c>
      <c r="D121" s="59" t="s">
        <v>106</v>
      </c>
      <c r="E121" s="59" t="s">
        <v>216</v>
      </c>
      <c r="F121" s="128"/>
      <c r="G121" s="209">
        <f>G122</f>
        <v>0</v>
      </c>
      <c r="H121" s="248">
        <f>H122</f>
        <v>3023.08</v>
      </c>
      <c r="I121" s="127">
        <f t="shared" si="14"/>
        <v>2228.1</v>
      </c>
    </row>
    <row r="122" spans="1:9" s="53" customFormat="1" ht="19.5" customHeight="1">
      <c r="A122" s="60"/>
      <c r="B122" s="107" t="s">
        <v>157</v>
      </c>
      <c r="C122" s="59" t="s">
        <v>108</v>
      </c>
      <c r="D122" s="59" t="s">
        <v>106</v>
      </c>
      <c r="E122" s="59" t="s">
        <v>167</v>
      </c>
      <c r="F122" s="128"/>
      <c r="G122" s="127">
        <f>G124+G128+G131</f>
        <v>0</v>
      </c>
      <c r="H122" s="248">
        <f>H124+H128+H131</f>
        <v>3023.08</v>
      </c>
      <c r="I122" s="127">
        <f>I124+I128</f>
        <v>2228.1</v>
      </c>
    </row>
    <row r="123" spans="1:9" s="53" customFormat="1" ht="19.5" hidden="1" customHeight="1">
      <c r="A123" s="60"/>
      <c r="B123" s="126" t="s">
        <v>158</v>
      </c>
      <c r="C123" s="59" t="s">
        <v>108</v>
      </c>
      <c r="D123" s="59" t="s">
        <v>106</v>
      </c>
      <c r="E123" s="59" t="s">
        <v>159</v>
      </c>
      <c r="F123" s="128"/>
      <c r="G123" s="128" t="s">
        <v>279</v>
      </c>
      <c r="H123" s="249">
        <v>1270</v>
      </c>
      <c r="I123" s="127"/>
    </row>
    <row r="124" spans="1:9" s="53" customFormat="1" ht="19.5" customHeight="1">
      <c r="A124" s="60"/>
      <c r="B124" s="126" t="s">
        <v>158</v>
      </c>
      <c r="C124" s="90" t="s">
        <v>108</v>
      </c>
      <c r="D124" s="90" t="s">
        <v>106</v>
      </c>
      <c r="E124" s="90" t="s">
        <v>159</v>
      </c>
      <c r="F124" s="128"/>
      <c r="G124" s="214">
        <f>G125+G126</f>
        <v>0</v>
      </c>
      <c r="H124" s="250">
        <f>H125+H126</f>
        <v>2158.2799999999997</v>
      </c>
      <c r="I124" s="134">
        <f>I125+I126</f>
        <v>2228.1</v>
      </c>
    </row>
    <row r="125" spans="1:9" s="53" customFormat="1" ht="19.5" customHeight="1">
      <c r="A125" s="60"/>
      <c r="B125" s="126" t="s">
        <v>212</v>
      </c>
      <c r="C125" s="59" t="s">
        <v>108</v>
      </c>
      <c r="D125" s="59" t="s">
        <v>106</v>
      </c>
      <c r="E125" s="59" t="s">
        <v>159</v>
      </c>
      <c r="F125" s="128" t="s">
        <v>114</v>
      </c>
      <c r="G125" s="127">
        <v>0</v>
      </c>
      <c r="H125" s="248">
        <v>1709.84</v>
      </c>
      <c r="I125" s="87">
        <v>1763.5</v>
      </c>
    </row>
    <row r="126" spans="1:9" s="53" customFormat="1" ht="34.5" customHeight="1">
      <c r="A126" s="60"/>
      <c r="B126" s="126" t="s">
        <v>213</v>
      </c>
      <c r="C126" s="59" t="s">
        <v>108</v>
      </c>
      <c r="D126" s="59" t="s">
        <v>106</v>
      </c>
      <c r="E126" s="59" t="s">
        <v>159</v>
      </c>
      <c r="F126" s="128" t="s">
        <v>168</v>
      </c>
      <c r="G126" s="209">
        <v>0</v>
      </c>
      <c r="H126" s="248">
        <v>448.44</v>
      </c>
      <c r="I126" s="87">
        <v>464.6</v>
      </c>
    </row>
    <row r="127" spans="1:9" s="53" customFormat="1" ht="19.5" hidden="1" customHeight="1">
      <c r="A127" s="60"/>
      <c r="B127" s="126" t="s">
        <v>160</v>
      </c>
      <c r="C127" s="59" t="s">
        <v>108</v>
      </c>
      <c r="D127" s="59" t="s">
        <v>106</v>
      </c>
      <c r="E127" s="59" t="s">
        <v>161</v>
      </c>
      <c r="F127" s="128"/>
      <c r="G127" s="128" t="s">
        <v>280</v>
      </c>
      <c r="H127" s="87">
        <v>270</v>
      </c>
      <c r="I127" s="127"/>
    </row>
    <row r="128" spans="1:9" s="53" customFormat="1" ht="18" customHeight="1">
      <c r="A128" s="60"/>
      <c r="B128" s="126" t="s">
        <v>160</v>
      </c>
      <c r="C128" s="90" t="s">
        <v>108</v>
      </c>
      <c r="D128" s="90" t="s">
        <v>106</v>
      </c>
      <c r="E128" s="90" t="s">
        <v>161</v>
      </c>
      <c r="F128" s="128"/>
      <c r="G128" s="94">
        <f>G129+G130</f>
        <v>0</v>
      </c>
      <c r="H128" s="94">
        <f>H129+H130</f>
        <v>50</v>
      </c>
      <c r="I128" s="134">
        <f>I129+I130</f>
        <v>0</v>
      </c>
    </row>
    <row r="129" spans="1:9" s="53" customFormat="1" ht="32.25" customHeight="1">
      <c r="A129" s="60"/>
      <c r="B129" s="175" t="s">
        <v>227</v>
      </c>
      <c r="C129" s="59" t="s">
        <v>108</v>
      </c>
      <c r="D129" s="59" t="s">
        <v>106</v>
      </c>
      <c r="E129" s="59" t="s">
        <v>161</v>
      </c>
      <c r="F129" s="128" t="s">
        <v>103</v>
      </c>
      <c r="G129" s="213">
        <v>0</v>
      </c>
      <c r="H129" s="87">
        <v>0</v>
      </c>
      <c r="I129" s="87">
        <v>0</v>
      </c>
    </row>
    <row r="130" spans="1:9" s="53" customFormat="1" ht="32.25" customHeight="1">
      <c r="A130" s="60"/>
      <c r="B130" s="176" t="s">
        <v>228</v>
      </c>
      <c r="C130" s="59" t="s">
        <v>108</v>
      </c>
      <c r="D130" s="59" t="s">
        <v>106</v>
      </c>
      <c r="E130" s="59" t="s">
        <v>161</v>
      </c>
      <c r="F130" s="128" t="s">
        <v>109</v>
      </c>
      <c r="G130" s="97">
        <v>0</v>
      </c>
      <c r="H130" s="97">
        <v>50</v>
      </c>
      <c r="I130" s="87">
        <v>0</v>
      </c>
    </row>
    <row r="131" spans="1:9" s="53" customFormat="1" ht="47.25">
      <c r="A131" s="58"/>
      <c r="B131" s="108" t="s">
        <v>297</v>
      </c>
      <c r="C131" s="90" t="s">
        <v>108</v>
      </c>
      <c r="D131" s="90" t="s">
        <v>106</v>
      </c>
      <c r="E131" s="90" t="s">
        <v>298</v>
      </c>
      <c r="F131" s="128"/>
      <c r="G131" s="134">
        <f>G132+G133</f>
        <v>0</v>
      </c>
      <c r="H131" s="134">
        <f>H132+H133</f>
        <v>814.80000000000007</v>
      </c>
      <c r="I131" s="94">
        <f>I132+I133</f>
        <v>745</v>
      </c>
    </row>
    <row r="132" spans="1:9" s="53" customFormat="1" ht="18">
      <c r="A132" s="58"/>
      <c r="B132" s="126" t="s">
        <v>212</v>
      </c>
      <c r="C132" s="59" t="s">
        <v>108</v>
      </c>
      <c r="D132" s="59" t="s">
        <v>106</v>
      </c>
      <c r="E132" s="59" t="s">
        <v>298</v>
      </c>
      <c r="F132" s="128" t="s">
        <v>114</v>
      </c>
      <c r="G132" s="127">
        <v>0</v>
      </c>
      <c r="H132" s="127">
        <v>568.70000000000005</v>
      </c>
      <c r="I132" s="87">
        <v>520</v>
      </c>
    </row>
    <row r="133" spans="1:9" s="53" customFormat="1" ht="47.25">
      <c r="A133" s="58"/>
      <c r="B133" s="126" t="s">
        <v>213</v>
      </c>
      <c r="C133" s="59" t="s">
        <v>108</v>
      </c>
      <c r="D133" s="59" t="s">
        <v>106</v>
      </c>
      <c r="E133" s="59" t="s">
        <v>298</v>
      </c>
      <c r="F133" s="128" t="s">
        <v>168</v>
      </c>
      <c r="G133" s="127">
        <v>0</v>
      </c>
      <c r="H133" s="127">
        <v>246.1</v>
      </c>
      <c r="I133" s="87">
        <v>225</v>
      </c>
    </row>
    <row r="134" spans="1:9" s="53" customFormat="1" ht="18.75">
      <c r="A134" s="98">
        <v>8</v>
      </c>
      <c r="B134" s="110" t="s">
        <v>131</v>
      </c>
      <c r="C134" s="90" t="s">
        <v>132</v>
      </c>
      <c r="D134" s="90"/>
      <c r="E134" s="90"/>
      <c r="F134" s="111"/>
      <c r="G134" s="215">
        <v>0</v>
      </c>
      <c r="H134" s="215">
        <v>0</v>
      </c>
      <c r="I134" s="94">
        <f>I135</f>
        <v>0</v>
      </c>
    </row>
    <row r="135" spans="1:9" s="53" customFormat="1" ht="18.75">
      <c r="A135" s="58" t="s">
        <v>203</v>
      </c>
      <c r="B135" s="108" t="s">
        <v>135</v>
      </c>
      <c r="C135" s="59" t="s">
        <v>132</v>
      </c>
      <c r="D135" s="59" t="s">
        <v>132</v>
      </c>
      <c r="E135" s="59" t="s">
        <v>225</v>
      </c>
      <c r="F135" s="109"/>
      <c r="G135" s="216">
        <v>0</v>
      </c>
      <c r="H135" s="216">
        <v>0</v>
      </c>
      <c r="I135" s="87">
        <v>0</v>
      </c>
    </row>
    <row r="136" spans="1:9" s="113" customFormat="1" ht="18">
      <c r="A136" s="98"/>
      <c r="B136" s="280" t="s">
        <v>18</v>
      </c>
      <c r="C136" s="280"/>
      <c r="D136" s="280"/>
      <c r="E136" s="280"/>
      <c r="F136" s="280"/>
      <c r="G136" s="217">
        <f>G8+G58+G64+G75+G84+G107+G119</f>
        <v>77</v>
      </c>
      <c r="H136" s="217">
        <f>H8+H58+H64+H75+H84+H107+H119</f>
        <v>8083.48</v>
      </c>
      <c r="I136" s="96">
        <f>I134+I119+I107+I84+I75+I64+I58+I8</f>
        <v>7379.6</v>
      </c>
    </row>
    <row r="137" spans="1:9" s="54" customFormat="1" ht="18.75">
      <c r="A137" s="55"/>
      <c r="B137" s="56"/>
      <c r="C137" s="57"/>
      <c r="D137" s="57"/>
      <c r="E137" s="57"/>
      <c r="F137" s="57"/>
      <c r="G137" s="19"/>
      <c r="H137" s="19"/>
      <c r="I137" s="57"/>
    </row>
    <row r="138" spans="1:9" s="54" customFormat="1" ht="18.75">
      <c r="A138" s="55"/>
      <c r="B138" s="56"/>
      <c r="C138" s="57"/>
      <c r="D138" s="57"/>
      <c r="E138" s="57"/>
      <c r="F138" s="57"/>
      <c r="G138" s="19"/>
      <c r="H138" s="19"/>
      <c r="I138" s="57"/>
    </row>
  </sheetData>
  <mergeCells count="4">
    <mergeCell ref="A3:I3"/>
    <mergeCell ref="F5:I5"/>
    <mergeCell ref="B136:F136"/>
    <mergeCell ref="E1:I1"/>
  </mergeCells>
  <phoneticPr fontId="3" type="noConversion"/>
  <pageMargins left="0.98425196850393704" right="0.59055118110236227" top="0.78740157480314965" bottom="0.78740157480314965" header="0.31496062992125984" footer="0.3937007874015748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75" workbookViewId="0">
      <selection activeCell="H96" sqref="H96"/>
    </sheetView>
  </sheetViews>
  <sheetFormatPr defaultColWidth="3.5703125" defaultRowHeight="12.75"/>
  <cols>
    <col min="1" max="1" width="5.28515625" style="17" customWidth="1"/>
    <col min="2" max="2" width="73.140625" style="18" customWidth="1"/>
    <col min="3" max="3" width="14.42578125" style="18" customWidth="1"/>
    <col min="4" max="4" width="7.28515625" style="19" customWidth="1"/>
    <col min="5" max="5" width="6.7109375" style="19" customWidth="1"/>
    <col min="6" max="6" width="14.7109375" style="19" customWidth="1"/>
    <col min="7" max="7" width="10.42578125" style="19" customWidth="1"/>
    <col min="8" max="8" width="11.140625" style="19" customWidth="1"/>
    <col min="9" max="9" width="11.42578125" style="19" customWidth="1"/>
    <col min="10" max="10" width="13.85546875" style="132" hidden="1" customWidth="1"/>
    <col min="11" max="11" width="18.7109375" style="20" customWidth="1"/>
    <col min="12" max="12" width="22.28515625" style="20" customWidth="1"/>
    <col min="13" max="20" width="9.140625" style="20" customWidth="1"/>
    <col min="21" max="21" width="4" style="20" customWidth="1"/>
    <col min="22" max="255" width="9.140625" style="20" customWidth="1"/>
    <col min="256" max="16384" width="3.5703125" style="20"/>
  </cols>
  <sheetData>
    <row r="1" spans="1:11" ht="100.5" customHeight="1">
      <c r="F1" s="278" t="s">
        <v>370</v>
      </c>
      <c r="G1" s="278"/>
      <c r="H1" s="278"/>
      <c r="I1" s="278"/>
      <c r="J1" s="278"/>
    </row>
    <row r="2" spans="1:11" ht="15.75" customHeight="1">
      <c r="G2" s="21"/>
      <c r="I2" s="21"/>
      <c r="J2" s="125"/>
    </row>
    <row r="3" spans="1:11" s="45" customFormat="1" ht="75" customHeight="1">
      <c r="A3" s="259" t="s">
        <v>272</v>
      </c>
      <c r="B3" s="259"/>
      <c r="C3" s="259"/>
      <c r="D3" s="259"/>
      <c r="E3" s="259"/>
      <c r="F3" s="259"/>
      <c r="G3" s="259"/>
      <c r="H3" s="259"/>
      <c r="I3" s="259"/>
      <c r="J3" s="273"/>
    </row>
    <row r="4" spans="1:11" s="45" customFormat="1" ht="21" customHeight="1">
      <c r="A4" s="245"/>
      <c r="B4" s="245"/>
      <c r="C4" s="245"/>
      <c r="D4" s="245"/>
      <c r="E4" s="245"/>
      <c r="F4" s="245"/>
      <c r="G4" s="245"/>
      <c r="H4" s="245"/>
      <c r="I4" s="245"/>
      <c r="J4" s="154"/>
    </row>
    <row r="5" spans="1:11" s="24" customFormat="1" ht="15.75" customHeight="1">
      <c r="A5" s="22"/>
      <c r="B5" s="22"/>
      <c r="C5" s="22"/>
      <c r="D5" s="22"/>
      <c r="E5" s="22"/>
      <c r="F5" s="23"/>
      <c r="G5" s="279" t="s">
        <v>44</v>
      </c>
      <c r="H5" s="279"/>
      <c r="I5" s="279"/>
      <c r="J5" s="279"/>
    </row>
    <row r="6" spans="1:11" s="52" customFormat="1" ht="80.25" customHeight="1">
      <c r="A6" s="88" t="s">
        <v>29</v>
      </c>
      <c r="B6" s="88" t="s">
        <v>30</v>
      </c>
      <c r="C6" s="251" t="s">
        <v>47</v>
      </c>
      <c r="D6" s="251" t="s">
        <v>48</v>
      </c>
      <c r="E6" s="251" t="s">
        <v>49</v>
      </c>
      <c r="F6" s="90" t="s">
        <v>50</v>
      </c>
      <c r="G6" s="90" t="s">
        <v>51</v>
      </c>
      <c r="H6" s="234" t="s">
        <v>242</v>
      </c>
      <c r="I6" s="88" t="s">
        <v>218</v>
      </c>
      <c r="J6" s="30" t="s">
        <v>218</v>
      </c>
    </row>
    <row r="7" spans="1:11" s="61" customFormat="1" ht="18.75">
      <c r="A7" s="103">
        <v>1</v>
      </c>
      <c r="B7" s="103">
        <v>2</v>
      </c>
      <c r="C7" s="103">
        <v>3</v>
      </c>
      <c r="D7" s="104" t="s">
        <v>31</v>
      </c>
      <c r="E7" s="104" t="s">
        <v>32</v>
      </c>
      <c r="F7" s="104" t="s">
        <v>33</v>
      </c>
      <c r="G7" s="104" t="s">
        <v>34</v>
      </c>
      <c r="H7" s="178"/>
      <c r="I7" s="103">
        <v>7</v>
      </c>
      <c r="J7" s="103">
        <v>7</v>
      </c>
    </row>
    <row r="8" spans="1:11" s="53" customFormat="1" ht="18">
      <c r="A8" s="91" t="s">
        <v>115</v>
      </c>
      <c r="B8" s="105" t="s">
        <v>92</v>
      </c>
      <c r="C8" s="90" t="s">
        <v>58</v>
      </c>
      <c r="D8" s="91" t="s">
        <v>99</v>
      </c>
      <c r="E8" s="91"/>
      <c r="F8" s="91"/>
      <c r="G8" s="90"/>
      <c r="H8" s="94">
        <f>H9+H17+H35+H52+H55</f>
        <v>-33.5</v>
      </c>
      <c r="I8" s="94">
        <f>I9+I17+I35+I52+I55</f>
        <v>2300.1999999999998</v>
      </c>
      <c r="J8" s="94">
        <f>J9+J17+J35+J52+J55</f>
        <v>2320.4</v>
      </c>
    </row>
    <row r="9" spans="1:11" s="53" customFormat="1" ht="31.5">
      <c r="A9" s="91" t="s">
        <v>45</v>
      </c>
      <c r="B9" s="105" t="s">
        <v>93</v>
      </c>
      <c r="C9" s="90" t="s">
        <v>58</v>
      </c>
      <c r="D9" s="90" t="s">
        <v>99</v>
      </c>
      <c r="E9" s="90" t="s">
        <v>100</v>
      </c>
      <c r="F9" s="90"/>
      <c r="G9" s="90"/>
      <c r="H9" s="94">
        <f>H10+H14</f>
        <v>0</v>
      </c>
      <c r="I9" s="94">
        <f>I10+I14</f>
        <v>486.79999999999995</v>
      </c>
      <c r="J9" s="87">
        <f>J10+J14</f>
        <v>486.79999999999995</v>
      </c>
    </row>
    <row r="10" spans="1:11" s="53" customFormat="1" ht="18">
      <c r="A10" s="60"/>
      <c r="B10" s="159" t="s">
        <v>112</v>
      </c>
      <c r="C10" s="90" t="s">
        <v>58</v>
      </c>
      <c r="D10" s="189" t="s">
        <v>99</v>
      </c>
      <c r="E10" s="189" t="s">
        <v>100</v>
      </c>
      <c r="F10" s="189" t="s">
        <v>148</v>
      </c>
      <c r="G10" s="100"/>
      <c r="H10" s="94">
        <f>H11+H13+H12</f>
        <v>0</v>
      </c>
      <c r="I10" s="218">
        <f>I11+I13+I12</f>
        <v>486.79999999999995</v>
      </c>
      <c r="J10" s="218">
        <f>J11+J13+J12</f>
        <v>416.9</v>
      </c>
    </row>
    <row r="11" spans="1:11" s="53" customFormat="1" ht="18">
      <c r="A11" s="60"/>
      <c r="B11" s="160" t="s">
        <v>171</v>
      </c>
      <c r="C11" s="59" t="s">
        <v>58</v>
      </c>
      <c r="D11" s="100" t="s">
        <v>99</v>
      </c>
      <c r="E11" s="100" t="s">
        <v>100</v>
      </c>
      <c r="F11" s="100" t="s">
        <v>148</v>
      </c>
      <c r="G11" s="162" t="s">
        <v>101</v>
      </c>
      <c r="H11" s="127">
        <v>0</v>
      </c>
      <c r="I11" s="161">
        <v>353.9</v>
      </c>
      <c r="J11" s="161">
        <f>353.9-J15</f>
        <v>300.2</v>
      </c>
    </row>
    <row r="12" spans="1:11" s="53" customFormat="1" ht="31.5">
      <c r="A12" s="60"/>
      <c r="B12" s="160" t="s">
        <v>194</v>
      </c>
      <c r="C12" s="59" t="s">
        <v>58</v>
      </c>
      <c r="D12" s="100" t="s">
        <v>99</v>
      </c>
      <c r="E12" s="100" t="s">
        <v>100</v>
      </c>
      <c r="F12" s="100" t="s">
        <v>148</v>
      </c>
      <c r="G12" s="162" t="s">
        <v>192</v>
      </c>
      <c r="H12" s="128" t="s">
        <v>243</v>
      </c>
      <c r="I12" s="161">
        <f t="shared" ref="I12" si="0">J12</f>
        <v>26</v>
      </c>
      <c r="J12" s="161">
        <v>26</v>
      </c>
    </row>
    <row r="13" spans="1:11" s="53" customFormat="1" ht="47.25">
      <c r="A13" s="60"/>
      <c r="B13" s="160" t="s">
        <v>172</v>
      </c>
      <c r="C13" s="59" t="s">
        <v>58</v>
      </c>
      <c r="D13" s="59" t="s">
        <v>99</v>
      </c>
      <c r="E13" s="59" t="s">
        <v>100</v>
      </c>
      <c r="F13" s="59" t="s">
        <v>148</v>
      </c>
      <c r="G13" s="128" t="s">
        <v>165</v>
      </c>
      <c r="H13" s="127">
        <v>0</v>
      </c>
      <c r="I13" s="87">
        <v>106.9</v>
      </c>
      <c r="J13" s="87">
        <f>106.9-J16</f>
        <v>90.7</v>
      </c>
      <c r="K13" s="196"/>
    </row>
    <row r="14" spans="1:11" s="53" customFormat="1" ht="47.25">
      <c r="A14" s="60"/>
      <c r="B14" s="126" t="s">
        <v>291</v>
      </c>
      <c r="C14" s="88">
        <v>801</v>
      </c>
      <c r="D14" s="90" t="s">
        <v>99</v>
      </c>
      <c r="E14" s="90" t="s">
        <v>100</v>
      </c>
      <c r="F14" s="90" t="s">
        <v>292</v>
      </c>
      <c r="G14" s="128"/>
      <c r="H14" s="134">
        <f>H15+H16</f>
        <v>0</v>
      </c>
      <c r="I14" s="94">
        <f>I15+I16</f>
        <v>0</v>
      </c>
      <c r="J14" s="89">
        <f>J15+J16</f>
        <v>69.900000000000006</v>
      </c>
    </row>
    <row r="15" spans="1:11" s="53" customFormat="1" ht="18">
      <c r="A15" s="60"/>
      <c r="B15" s="160" t="s">
        <v>171</v>
      </c>
      <c r="C15" s="59" t="s">
        <v>58</v>
      </c>
      <c r="D15" s="100" t="s">
        <v>99</v>
      </c>
      <c r="E15" s="100" t="s">
        <v>100</v>
      </c>
      <c r="F15" s="59" t="s">
        <v>292</v>
      </c>
      <c r="G15" s="162" t="s">
        <v>101</v>
      </c>
      <c r="H15" s="87">
        <v>0</v>
      </c>
      <c r="I15" s="87">
        <v>0</v>
      </c>
      <c r="J15" s="131">
        <v>53.7</v>
      </c>
    </row>
    <row r="16" spans="1:11" s="53" customFormat="1" ht="47.25">
      <c r="A16" s="60"/>
      <c r="B16" s="160" t="s">
        <v>172</v>
      </c>
      <c r="C16" s="59" t="s">
        <v>58</v>
      </c>
      <c r="D16" s="59" t="s">
        <v>99</v>
      </c>
      <c r="E16" s="59" t="s">
        <v>100</v>
      </c>
      <c r="F16" s="59" t="s">
        <v>292</v>
      </c>
      <c r="G16" s="128" t="s">
        <v>165</v>
      </c>
      <c r="H16" s="87">
        <v>0</v>
      </c>
      <c r="I16" s="87">
        <v>0</v>
      </c>
      <c r="J16" s="131">
        <v>16.2</v>
      </c>
    </row>
    <row r="17" spans="1:10" s="53" customFormat="1" ht="47.25">
      <c r="A17" s="91" t="s">
        <v>116</v>
      </c>
      <c r="B17" s="92" t="s">
        <v>25</v>
      </c>
      <c r="C17" s="90" t="s">
        <v>58</v>
      </c>
      <c r="D17" s="90" t="s">
        <v>99</v>
      </c>
      <c r="E17" s="90" t="s">
        <v>102</v>
      </c>
      <c r="F17" s="90"/>
      <c r="G17" s="90"/>
      <c r="H17" s="94">
        <f>H19</f>
        <v>-33.5</v>
      </c>
      <c r="I17" s="94">
        <f>I19</f>
        <v>928.30000000000007</v>
      </c>
      <c r="J17" s="94">
        <f>J19</f>
        <v>951.6</v>
      </c>
    </row>
    <row r="18" spans="1:10" s="53" customFormat="1" ht="18" hidden="1">
      <c r="A18" s="91"/>
      <c r="B18" s="108" t="s">
        <v>146</v>
      </c>
      <c r="C18" s="59" t="s">
        <v>58</v>
      </c>
      <c r="D18" s="59" t="s">
        <v>99</v>
      </c>
      <c r="E18" s="59" t="s">
        <v>102</v>
      </c>
      <c r="F18" s="59" t="s">
        <v>113</v>
      </c>
      <c r="G18" s="109" t="s">
        <v>147</v>
      </c>
      <c r="H18" s="87">
        <v>0</v>
      </c>
      <c r="I18" s="87">
        <v>0</v>
      </c>
      <c r="J18" s="87">
        <v>0</v>
      </c>
    </row>
    <row r="19" spans="1:10" s="54" customFormat="1" ht="31.5">
      <c r="A19" s="58"/>
      <c r="B19" s="107" t="s">
        <v>136</v>
      </c>
      <c r="C19" s="59" t="s">
        <v>58</v>
      </c>
      <c r="D19" s="59" t="s">
        <v>99</v>
      </c>
      <c r="E19" s="59" t="s">
        <v>102</v>
      </c>
      <c r="F19" s="59" t="s">
        <v>149</v>
      </c>
      <c r="G19" s="128"/>
      <c r="H19" s="127">
        <f>H21+H26+H32</f>
        <v>-33.5</v>
      </c>
      <c r="I19" s="127">
        <f>I21+I26+I32</f>
        <v>928.30000000000007</v>
      </c>
      <c r="J19" s="127">
        <f>J21+J26+J32</f>
        <v>951.6</v>
      </c>
    </row>
    <row r="20" spans="1:10" s="53" customFormat="1" ht="31.5" hidden="1">
      <c r="A20" s="60"/>
      <c r="B20" s="126" t="s">
        <v>150</v>
      </c>
      <c r="C20" s="59" t="s">
        <v>58</v>
      </c>
      <c r="D20" s="59" t="s">
        <v>99</v>
      </c>
      <c r="E20" s="59" t="s">
        <v>102</v>
      </c>
      <c r="F20" s="59" t="s">
        <v>151</v>
      </c>
      <c r="G20" s="128"/>
      <c r="H20" s="127"/>
      <c r="I20" s="127"/>
      <c r="J20" s="127"/>
    </row>
    <row r="21" spans="1:10" s="53" customFormat="1" ht="38.25" customHeight="1">
      <c r="A21" s="60"/>
      <c r="B21" s="126" t="s">
        <v>150</v>
      </c>
      <c r="C21" s="90" t="s">
        <v>58</v>
      </c>
      <c r="D21" s="90" t="s">
        <v>99</v>
      </c>
      <c r="E21" s="90" t="s">
        <v>102</v>
      </c>
      <c r="F21" s="90" t="s">
        <v>151</v>
      </c>
      <c r="G21" s="128"/>
      <c r="H21" s="134">
        <f>H22+H23+H24</f>
        <v>0</v>
      </c>
      <c r="I21" s="134">
        <f>I22+I23+I24</f>
        <v>222.10000000000002</v>
      </c>
      <c r="J21" s="134">
        <f>J22+J23+J24</f>
        <v>222.10000000000002</v>
      </c>
    </row>
    <row r="22" spans="1:10" s="53" customFormat="1" ht="18">
      <c r="A22" s="60"/>
      <c r="B22" s="126" t="s">
        <v>171</v>
      </c>
      <c r="C22" s="157">
        <v>801</v>
      </c>
      <c r="D22" s="59" t="s">
        <v>99</v>
      </c>
      <c r="E22" s="59" t="s">
        <v>102</v>
      </c>
      <c r="F22" s="59" t="s">
        <v>151</v>
      </c>
      <c r="G22" s="128" t="s">
        <v>101</v>
      </c>
      <c r="H22" s="87">
        <f>J22-I22</f>
        <v>0</v>
      </c>
      <c r="I22" s="87">
        <f t="shared" ref="I22:I24" si="1">J22</f>
        <v>162.9</v>
      </c>
      <c r="J22" s="87">
        <v>162.9</v>
      </c>
    </row>
    <row r="23" spans="1:10" s="53" customFormat="1" ht="31.5">
      <c r="A23" s="60"/>
      <c r="B23" s="126" t="s">
        <v>194</v>
      </c>
      <c r="C23" s="59" t="s">
        <v>58</v>
      </c>
      <c r="D23" s="59" t="s">
        <v>99</v>
      </c>
      <c r="E23" s="59" t="s">
        <v>102</v>
      </c>
      <c r="F23" s="59" t="s">
        <v>151</v>
      </c>
      <c r="G23" s="128" t="s">
        <v>192</v>
      </c>
      <c r="H23" s="87">
        <f>J23-I23</f>
        <v>0</v>
      </c>
      <c r="I23" s="87">
        <f t="shared" si="1"/>
        <v>10</v>
      </c>
      <c r="J23" s="87">
        <v>10</v>
      </c>
    </row>
    <row r="24" spans="1:10" s="53" customFormat="1" ht="47.25">
      <c r="A24" s="60"/>
      <c r="B24" s="126" t="s">
        <v>172</v>
      </c>
      <c r="C24" s="59" t="s">
        <v>58</v>
      </c>
      <c r="D24" s="59" t="s">
        <v>99</v>
      </c>
      <c r="E24" s="59" t="s">
        <v>102</v>
      </c>
      <c r="F24" s="59" t="s">
        <v>151</v>
      </c>
      <c r="G24" s="128" t="s">
        <v>165</v>
      </c>
      <c r="H24" s="87">
        <f>J24-I24</f>
        <v>0</v>
      </c>
      <c r="I24" s="87">
        <f t="shared" si="1"/>
        <v>49.2</v>
      </c>
      <c r="J24" s="87">
        <v>49.2</v>
      </c>
    </row>
    <row r="25" spans="1:10" s="53" customFormat="1" ht="31.5" hidden="1">
      <c r="A25" s="60"/>
      <c r="B25" s="126" t="s">
        <v>152</v>
      </c>
      <c r="C25" s="59" t="s">
        <v>58</v>
      </c>
      <c r="D25" s="59" t="s">
        <v>99</v>
      </c>
      <c r="E25" s="59" t="s">
        <v>102</v>
      </c>
      <c r="F25" s="59" t="s">
        <v>153</v>
      </c>
      <c r="G25" s="128"/>
      <c r="H25" s="127"/>
      <c r="I25" s="127"/>
      <c r="J25" s="127"/>
    </row>
    <row r="26" spans="1:10" s="53" customFormat="1" ht="35.25" customHeight="1">
      <c r="A26" s="60"/>
      <c r="B26" s="126" t="s">
        <v>152</v>
      </c>
      <c r="C26" s="90" t="s">
        <v>58</v>
      </c>
      <c r="D26" s="90" t="s">
        <v>99</v>
      </c>
      <c r="E26" s="90" t="s">
        <v>102</v>
      </c>
      <c r="F26" s="90" t="s">
        <v>153</v>
      </c>
      <c r="G26" s="128"/>
      <c r="H26" s="134">
        <f>H27+H28+H29+H30+H31</f>
        <v>-33.5</v>
      </c>
      <c r="I26" s="134">
        <f>I27+I28+I29+I30+I31</f>
        <v>665.1</v>
      </c>
      <c r="J26" s="134">
        <f>J27+J28+J29+J30+J31</f>
        <v>688.4</v>
      </c>
    </row>
    <row r="27" spans="1:10" s="53" customFormat="1" ht="31.5">
      <c r="A27" s="60"/>
      <c r="B27" s="175" t="s">
        <v>227</v>
      </c>
      <c r="C27" s="59" t="s">
        <v>58</v>
      </c>
      <c r="D27" s="59" t="s">
        <v>99</v>
      </c>
      <c r="E27" s="59" t="s">
        <v>102</v>
      </c>
      <c r="F27" s="59" t="s">
        <v>153</v>
      </c>
      <c r="G27" s="128" t="s">
        <v>103</v>
      </c>
      <c r="H27" s="87">
        <v>0</v>
      </c>
      <c r="I27" s="87">
        <v>214.6</v>
      </c>
      <c r="J27" s="87">
        <v>208.9</v>
      </c>
    </row>
    <row r="28" spans="1:10" s="53" customFormat="1" ht="31.5">
      <c r="A28" s="60"/>
      <c r="B28" s="176" t="s">
        <v>228</v>
      </c>
      <c r="C28" s="157">
        <v>801</v>
      </c>
      <c r="D28" s="59" t="s">
        <v>99</v>
      </c>
      <c r="E28" s="59" t="s">
        <v>102</v>
      </c>
      <c r="F28" s="59" t="s">
        <v>153</v>
      </c>
      <c r="G28" s="128">
        <v>244</v>
      </c>
      <c r="H28" s="87">
        <v>0</v>
      </c>
      <c r="I28" s="87">
        <v>403.5</v>
      </c>
      <c r="J28" s="87">
        <v>399</v>
      </c>
    </row>
    <row r="29" spans="1:10" s="53" customFormat="1" ht="18">
      <c r="A29" s="60"/>
      <c r="B29" s="126" t="s">
        <v>94</v>
      </c>
      <c r="C29" s="186">
        <v>801</v>
      </c>
      <c r="D29" s="59" t="s">
        <v>99</v>
      </c>
      <c r="E29" s="59" t="s">
        <v>102</v>
      </c>
      <c r="F29" s="59" t="s">
        <v>153</v>
      </c>
      <c r="G29" s="128">
        <v>851</v>
      </c>
      <c r="H29" s="87">
        <v>-33.5</v>
      </c>
      <c r="I29" s="87">
        <v>12</v>
      </c>
      <c r="J29" s="87">
        <v>60</v>
      </c>
    </row>
    <row r="30" spans="1:10" s="53" customFormat="1" ht="18">
      <c r="A30" s="60"/>
      <c r="B30" s="126" t="s">
        <v>145</v>
      </c>
      <c r="C30" s="186">
        <v>801</v>
      </c>
      <c r="D30" s="59" t="s">
        <v>99</v>
      </c>
      <c r="E30" s="59" t="s">
        <v>102</v>
      </c>
      <c r="F30" s="59" t="s">
        <v>153</v>
      </c>
      <c r="G30" s="128">
        <v>852</v>
      </c>
      <c r="H30" s="87">
        <v>0</v>
      </c>
      <c r="I30" s="87">
        <v>5</v>
      </c>
      <c r="J30" s="87">
        <v>0.5</v>
      </c>
    </row>
    <row r="31" spans="1:10" s="53" customFormat="1" ht="18">
      <c r="A31" s="60"/>
      <c r="B31" s="126" t="s">
        <v>146</v>
      </c>
      <c r="C31" s="186">
        <v>801</v>
      </c>
      <c r="D31" s="59" t="s">
        <v>99</v>
      </c>
      <c r="E31" s="59" t="s">
        <v>102</v>
      </c>
      <c r="F31" s="59" t="s">
        <v>153</v>
      </c>
      <c r="G31" s="128" t="s">
        <v>147</v>
      </c>
      <c r="H31" s="127">
        <v>0</v>
      </c>
      <c r="I31" s="87">
        <v>30</v>
      </c>
      <c r="J31" s="87">
        <v>20</v>
      </c>
    </row>
    <row r="32" spans="1:10" s="53" customFormat="1" ht="47.25">
      <c r="A32" s="60"/>
      <c r="B32" s="126" t="s">
        <v>291</v>
      </c>
      <c r="C32" s="158">
        <v>801</v>
      </c>
      <c r="D32" s="90" t="s">
        <v>99</v>
      </c>
      <c r="E32" s="90" t="s">
        <v>102</v>
      </c>
      <c r="F32" s="90" t="s">
        <v>313</v>
      </c>
      <c r="G32" s="128"/>
      <c r="H32" s="134">
        <f>H33+H34</f>
        <v>0</v>
      </c>
      <c r="I32" s="134">
        <f>I33+I34</f>
        <v>41.1</v>
      </c>
      <c r="J32" s="89">
        <f>J33+J34</f>
        <v>41.1</v>
      </c>
    </row>
    <row r="33" spans="1:10" s="53" customFormat="1" ht="18">
      <c r="A33" s="60"/>
      <c r="B33" s="126" t="s">
        <v>171</v>
      </c>
      <c r="C33" s="59" t="s">
        <v>58</v>
      </c>
      <c r="D33" s="59" t="s">
        <v>99</v>
      </c>
      <c r="E33" s="59" t="s">
        <v>102</v>
      </c>
      <c r="F33" s="59" t="s">
        <v>313</v>
      </c>
      <c r="G33" s="162" t="s">
        <v>101</v>
      </c>
      <c r="H33" s="127">
        <v>0</v>
      </c>
      <c r="I33" s="127">
        <f t="shared" ref="I33:I34" si="2">J33</f>
        <v>31.6</v>
      </c>
      <c r="J33" s="86">
        <v>31.6</v>
      </c>
    </row>
    <row r="34" spans="1:10" s="53" customFormat="1" ht="47.25">
      <c r="A34" s="60"/>
      <c r="B34" s="126" t="s">
        <v>172</v>
      </c>
      <c r="C34" s="59" t="s">
        <v>58</v>
      </c>
      <c r="D34" s="59" t="s">
        <v>99</v>
      </c>
      <c r="E34" s="59" t="s">
        <v>102</v>
      </c>
      <c r="F34" s="59" t="s">
        <v>313</v>
      </c>
      <c r="G34" s="128" t="s">
        <v>165</v>
      </c>
      <c r="H34" s="127">
        <v>0</v>
      </c>
      <c r="I34" s="127">
        <f t="shared" si="2"/>
        <v>9.5</v>
      </c>
      <c r="J34" s="86">
        <v>9.5</v>
      </c>
    </row>
    <row r="35" spans="1:10" s="53" customFormat="1" ht="18">
      <c r="A35" s="91" t="s">
        <v>117</v>
      </c>
      <c r="B35" s="110" t="s">
        <v>24</v>
      </c>
      <c r="C35" s="90" t="s">
        <v>58</v>
      </c>
      <c r="D35" s="90" t="s">
        <v>99</v>
      </c>
      <c r="E35" s="90" t="s">
        <v>104</v>
      </c>
      <c r="F35" s="90"/>
      <c r="G35" s="111"/>
      <c r="H35" s="94">
        <f>H40</f>
        <v>0</v>
      </c>
      <c r="I35" s="94">
        <f>I40</f>
        <v>784.8</v>
      </c>
      <c r="J35" s="94">
        <f>J40</f>
        <v>781.69999999999993</v>
      </c>
    </row>
    <row r="36" spans="1:10" s="53" customFormat="1" ht="18" hidden="1">
      <c r="A36" s="60"/>
      <c r="B36" s="107" t="s">
        <v>95</v>
      </c>
      <c r="C36" s="59" t="s">
        <v>58</v>
      </c>
      <c r="D36" s="59" t="s">
        <v>99</v>
      </c>
      <c r="E36" s="59" t="s">
        <v>104</v>
      </c>
      <c r="F36" s="59" t="s">
        <v>113</v>
      </c>
      <c r="G36" s="59"/>
      <c r="H36" s="87">
        <f>SUM(H37:H38)</f>
        <v>0</v>
      </c>
      <c r="I36" s="87">
        <f>SUM(I37:I38)</f>
        <v>0</v>
      </c>
      <c r="J36" s="87">
        <f>SUM(J37:J38)</f>
        <v>0</v>
      </c>
    </row>
    <row r="37" spans="1:10" s="53" customFormat="1" ht="18" hidden="1">
      <c r="A37" s="60"/>
      <c r="B37" s="126" t="s">
        <v>193</v>
      </c>
      <c r="C37" s="59" t="s">
        <v>58</v>
      </c>
      <c r="D37" s="59" t="s">
        <v>99</v>
      </c>
      <c r="E37" s="59" t="s">
        <v>104</v>
      </c>
      <c r="F37" s="59" t="s">
        <v>113</v>
      </c>
      <c r="G37" s="128" t="s">
        <v>114</v>
      </c>
      <c r="H37" s="87">
        <v>0</v>
      </c>
      <c r="I37" s="87">
        <v>0</v>
      </c>
      <c r="J37" s="87">
        <v>0</v>
      </c>
    </row>
    <row r="38" spans="1:10" s="53" customFormat="1" ht="31.5" hidden="1">
      <c r="A38" s="60"/>
      <c r="B38" s="126" t="s">
        <v>173</v>
      </c>
      <c r="C38" s="59" t="s">
        <v>58</v>
      </c>
      <c r="D38" s="59" t="s">
        <v>99</v>
      </c>
      <c r="E38" s="59" t="s">
        <v>104</v>
      </c>
      <c r="F38" s="59" t="s">
        <v>113</v>
      </c>
      <c r="G38" s="128">
        <v>244</v>
      </c>
      <c r="H38" s="87">
        <v>0</v>
      </c>
      <c r="I38" s="87">
        <v>0</v>
      </c>
      <c r="J38" s="87">
        <v>0</v>
      </c>
    </row>
    <row r="39" spans="1:10" s="53" customFormat="1" ht="18" hidden="1">
      <c r="A39" s="60"/>
      <c r="B39" s="108" t="s">
        <v>145</v>
      </c>
      <c r="C39" s="59" t="s">
        <v>58</v>
      </c>
      <c r="D39" s="59" t="s">
        <v>99</v>
      </c>
      <c r="E39" s="59" t="s">
        <v>104</v>
      </c>
      <c r="F39" s="59" t="s">
        <v>113</v>
      </c>
      <c r="G39" s="128" t="s">
        <v>156</v>
      </c>
      <c r="H39" s="87">
        <v>0</v>
      </c>
      <c r="I39" s="87">
        <v>0</v>
      </c>
      <c r="J39" s="87">
        <v>0</v>
      </c>
    </row>
    <row r="40" spans="1:10" s="53" customFormat="1" ht="31.5">
      <c r="A40" s="60"/>
      <c r="B40" s="107" t="s">
        <v>136</v>
      </c>
      <c r="C40" s="59" t="s">
        <v>58</v>
      </c>
      <c r="D40" s="59" t="s">
        <v>99</v>
      </c>
      <c r="E40" s="59" t="s">
        <v>104</v>
      </c>
      <c r="F40" s="59" t="s">
        <v>149</v>
      </c>
      <c r="G40" s="128"/>
      <c r="H40" s="127">
        <v>0</v>
      </c>
      <c r="I40" s="127">
        <f>I42+I45+I49</f>
        <v>784.8</v>
      </c>
      <c r="J40" s="127">
        <f>J42+J45+J49</f>
        <v>781.69999999999993</v>
      </c>
    </row>
    <row r="41" spans="1:10" s="53" customFormat="1" ht="31.5" hidden="1">
      <c r="A41" s="60"/>
      <c r="B41" s="126" t="s">
        <v>150</v>
      </c>
      <c r="C41" s="59" t="s">
        <v>58</v>
      </c>
      <c r="D41" s="59" t="s">
        <v>99</v>
      </c>
      <c r="E41" s="59" t="s">
        <v>104</v>
      </c>
      <c r="F41" s="59" t="s">
        <v>151</v>
      </c>
      <c r="G41" s="128"/>
      <c r="H41" s="127">
        <f>H43+H44</f>
        <v>0</v>
      </c>
      <c r="I41" s="127">
        <f>I43+I44</f>
        <v>513</v>
      </c>
      <c r="J41" s="127">
        <f>J43+J44</f>
        <v>513</v>
      </c>
    </row>
    <row r="42" spans="1:10" s="53" customFormat="1" ht="31.5">
      <c r="A42" s="60"/>
      <c r="B42" s="126" t="s">
        <v>150</v>
      </c>
      <c r="C42" s="90" t="s">
        <v>58</v>
      </c>
      <c r="D42" s="90" t="s">
        <v>99</v>
      </c>
      <c r="E42" s="90" t="s">
        <v>104</v>
      </c>
      <c r="F42" s="90" t="s">
        <v>151</v>
      </c>
      <c r="G42" s="128"/>
      <c r="H42" s="134">
        <f>H43+H44</f>
        <v>0</v>
      </c>
      <c r="I42" s="134">
        <f>I43+I44</f>
        <v>513</v>
      </c>
      <c r="J42" s="134">
        <f>J43+J44</f>
        <v>513</v>
      </c>
    </row>
    <row r="43" spans="1:10" s="53" customFormat="1" ht="18">
      <c r="A43" s="60"/>
      <c r="B43" s="126" t="s">
        <v>171</v>
      </c>
      <c r="C43" s="59" t="s">
        <v>58</v>
      </c>
      <c r="D43" s="59" t="s">
        <v>99</v>
      </c>
      <c r="E43" s="59" t="s">
        <v>104</v>
      </c>
      <c r="F43" s="59" t="s">
        <v>151</v>
      </c>
      <c r="G43" s="128" t="s">
        <v>101</v>
      </c>
      <c r="H43" s="87">
        <f>J43-I43</f>
        <v>0</v>
      </c>
      <c r="I43" s="87">
        <f t="shared" ref="I43:I44" si="3">J43</f>
        <v>394</v>
      </c>
      <c r="J43" s="87">
        <v>394</v>
      </c>
    </row>
    <row r="44" spans="1:10" s="53" customFormat="1" ht="47.25">
      <c r="A44" s="60"/>
      <c r="B44" s="126" t="s">
        <v>172</v>
      </c>
      <c r="C44" s="59" t="s">
        <v>58</v>
      </c>
      <c r="D44" s="59" t="s">
        <v>99</v>
      </c>
      <c r="E44" s="59" t="s">
        <v>104</v>
      </c>
      <c r="F44" s="59" t="s">
        <v>151</v>
      </c>
      <c r="G44" s="128" t="s">
        <v>165</v>
      </c>
      <c r="H44" s="87">
        <f>J44-I44</f>
        <v>0</v>
      </c>
      <c r="I44" s="87">
        <f t="shared" si="3"/>
        <v>119</v>
      </c>
      <c r="J44" s="87">
        <v>119</v>
      </c>
    </row>
    <row r="45" spans="1:10" s="53" customFormat="1" ht="31.5">
      <c r="A45" s="60"/>
      <c r="B45" s="126" t="s">
        <v>152</v>
      </c>
      <c r="C45" s="90" t="s">
        <v>58</v>
      </c>
      <c r="D45" s="90" t="s">
        <v>99</v>
      </c>
      <c r="E45" s="90" t="s">
        <v>104</v>
      </c>
      <c r="F45" s="90" t="s">
        <v>153</v>
      </c>
      <c r="G45" s="128"/>
      <c r="H45" s="94">
        <f>H47+H48+H46</f>
        <v>0</v>
      </c>
      <c r="I45" s="94">
        <f>I47+I48+I46</f>
        <v>168.9</v>
      </c>
      <c r="J45" s="94">
        <f>J47+J48+J46</f>
        <v>165.9</v>
      </c>
    </row>
    <row r="46" spans="1:10" s="53" customFormat="1" ht="31.5">
      <c r="A46" s="60"/>
      <c r="B46" s="175" t="s">
        <v>227</v>
      </c>
      <c r="C46" s="59" t="s">
        <v>58</v>
      </c>
      <c r="D46" s="59" t="s">
        <v>99</v>
      </c>
      <c r="E46" s="59" t="s">
        <v>104</v>
      </c>
      <c r="F46" s="59" t="s">
        <v>153</v>
      </c>
      <c r="G46" s="128" t="s">
        <v>103</v>
      </c>
      <c r="H46" s="87">
        <f>I46-J46</f>
        <v>0</v>
      </c>
      <c r="I46" s="87">
        <v>0</v>
      </c>
      <c r="J46" s="87">
        <v>0</v>
      </c>
    </row>
    <row r="47" spans="1:10" s="53" customFormat="1" ht="31.5">
      <c r="A47" s="60"/>
      <c r="B47" s="176" t="s">
        <v>228</v>
      </c>
      <c r="C47" s="157">
        <v>801</v>
      </c>
      <c r="D47" s="59" t="s">
        <v>99</v>
      </c>
      <c r="E47" s="59" t="s">
        <v>104</v>
      </c>
      <c r="F47" s="59" t="s">
        <v>153</v>
      </c>
      <c r="G47" s="128">
        <v>244</v>
      </c>
      <c r="H47" s="87">
        <v>0</v>
      </c>
      <c r="I47" s="87">
        <v>168.9</v>
      </c>
      <c r="J47" s="87">
        <v>165.9</v>
      </c>
    </row>
    <row r="48" spans="1:10" s="53" customFormat="1" ht="18">
      <c r="A48" s="60"/>
      <c r="B48" s="126" t="s">
        <v>94</v>
      </c>
      <c r="C48" s="186">
        <v>801</v>
      </c>
      <c r="D48" s="59" t="s">
        <v>99</v>
      </c>
      <c r="E48" s="59" t="s">
        <v>104</v>
      </c>
      <c r="F48" s="59" t="s">
        <v>153</v>
      </c>
      <c r="G48" s="128">
        <v>851</v>
      </c>
      <c r="H48" s="87">
        <v>0</v>
      </c>
      <c r="I48" s="87">
        <v>0</v>
      </c>
      <c r="J48" s="87">
        <v>0</v>
      </c>
    </row>
    <row r="49" spans="1:12" s="53" customFormat="1" ht="47.25">
      <c r="A49" s="60"/>
      <c r="B49" s="176" t="s">
        <v>293</v>
      </c>
      <c r="C49" s="252">
        <v>801</v>
      </c>
      <c r="D49" s="90" t="s">
        <v>99</v>
      </c>
      <c r="E49" s="90" t="s">
        <v>104</v>
      </c>
      <c r="F49" s="90" t="s">
        <v>313</v>
      </c>
      <c r="G49" s="128"/>
      <c r="H49" s="134">
        <f>H50+H51</f>
        <v>0</v>
      </c>
      <c r="I49" s="134">
        <f>I50+I51</f>
        <v>102.9</v>
      </c>
      <c r="J49" s="89">
        <f>J50+J51</f>
        <v>102.8</v>
      </c>
    </row>
    <row r="50" spans="1:12" s="53" customFormat="1" ht="20.25" customHeight="1">
      <c r="A50" s="60"/>
      <c r="B50" s="126" t="s">
        <v>171</v>
      </c>
      <c r="C50" s="59" t="s">
        <v>58</v>
      </c>
      <c r="D50" s="59" t="s">
        <v>99</v>
      </c>
      <c r="E50" s="59" t="s">
        <v>104</v>
      </c>
      <c r="F50" s="59" t="s">
        <v>313</v>
      </c>
      <c r="G50" s="162" t="s">
        <v>101</v>
      </c>
      <c r="H50" s="127">
        <v>0</v>
      </c>
      <c r="I50" s="127">
        <f t="shared" ref="I50" si="4">J50</f>
        <v>79</v>
      </c>
      <c r="J50" s="86">
        <v>79</v>
      </c>
    </row>
    <row r="51" spans="1:12" s="53" customFormat="1" ht="47.25">
      <c r="A51" s="60"/>
      <c r="B51" s="126" t="s">
        <v>172</v>
      </c>
      <c r="C51" s="59" t="s">
        <v>58</v>
      </c>
      <c r="D51" s="59" t="s">
        <v>99</v>
      </c>
      <c r="E51" s="59" t="s">
        <v>104</v>
      </c>
      <c r="F51" s="59" t="s">
        <v>313</v>
      </c>
      <c r="G51" s="128" t="s">
        <v>165</v>
      </c>
      <c r="H51" s="127">
        <v>0</v>
      </c>
      <c r="I51" s="127">
        <v>23.9</v>
      </c>
      <c r="J51" s="86">
        <v>23.8</v>
      </c>
    </row>
    <row r="52" spans="1:12" s="193" customFormat="1" ht="47.25">
      <c r="A52" s="91" t="s">
        <v>299</v>
      </c>
      <c r="B52" s="192" t="s">
        <v>300</v>
      </c>
      <c r="C52" s="158">
        <v>801</v>
      </c>
      <c r="D52" s="90" t="s">
        <v>99</v>
      </c>
      <c r="E52" s="90" t="s">
        <v>301</v>
      </c>
      <c r="F52" s="59"/>
      <c r="G52" s="59"/>
      <c r="H52" s="93">
        <f>H53</f>
        <v>0</v>
      </c>
      <c r="I52" s="94">
        <f>I53</f>
        <v>0.3</v>
      </c>
      <c r="J52" s="94">
        <v>0.3</v>
      </c>
    </row>
    <row r="53" spans="1:12" s="193" customFormat="1" ht="31.5">
      <c r="A53" s="194"/>
      <c r="B53" s="73" t="s">
        <v>302</v>
      </c>
      <c r="C53" s="157">
        <v>801</v>
      </c>
      <c r="D53" s="59" t="s">
        <v>99</v>
      </c>
      <c r="E53" s="59" t="s">
        <v>301</v>
      </c>
      <c r="F53" s="59" t="s">
        <v>220</v>
      </c>
      <c r="G53" s="59" t="s">
        <v>91</v>
      </c>
      <c r="H53" s="97">
        <f>H54</f>
        <v>0</v>
      </c>
      <c r="I53" s="87">
        <f>I54</f>
        <v>0.3</v>
      </c>
      <c r="J53" s="87">
        <v>0.3</v>
      </c>
    </row>
    <row r="54" spans="1:12" s="193" customFormat="1" ht="15.75">
      <c r="A54" s="194"/>
      <c r="B54" s="126" t="s">
        <v>128</v>
      </c>
      <c r="C54" s="59" t="s">
        <v>58</v>
      </c>
      <c r="D54" s="59" t="s">
        <v>99</v>
      </c>
      <c r="E54" s="59" t="s">
        <v>301</v>
      </c>
      <c r="F54" s="59" t="s">
        <v>220</v>
      </c>
      <c r="G54" s="195" t="s">
        <v>111</v>
      </c>
      <c r="H54" s="97">
        <v>0</v>
      </c>
      <c r="I54" s="87">
        <f>$J$54</f>
        <v>0.3</v>
      </c>
      <c r="J54" s="87">
        <v>0.3</v>
      </c>
    </row>
    <row r="55" spans="1:12" s="53" customFormat="1" ht="18">
      <c r="A55" s="91" t="s">
        <v>305</v>
      </c>
      <c r="B55" s="199" t="s">
        <v>306</v>
      </c>
      <c r="C55" s="90" t="s">
        <v>58</v>
      </c>
      <c r="D55" s="90" t="s">
        <v>99</v>
      </c>
      <c r="E55" s="90" t="s">
        <v>108</v>
      </c>
      <c r="F55" s="200"/>
      <c r="G55" s="201"/>
      <c r="H55" s="134">
        <f t="shared" ref="H55:J56" si="5">H56</f>
        <v>0</v>
      </c>
      <c r="I55" s="208">
        <f t="shared" si="5"/>
        <v>100</v>
      </c>
      <c r="J55" s="94">
        <f t="shared" si="5"/>
        <v>100</v>
      </c>
    </row>
    <row r="56" spans="1:12" s="53" customFormat="1" ht="18">
      <c r="A56" s="60"/>
      <c r="B56" s="205" t="s">
        <v>307</v>
      </c>
      <c r="C56" s="59" t="s">
        <v>58</v>
      </c>
      <c r="D56" s="59" t="s">
        <v>99</v>
      </c>
      <c r="E56" s="59" t="s">
        <v>108</v>
      </c>
      <c r="F56" s="202" t="s">
        <v>308</v>
      </c>
      <c r="G56" s="206"/>
      <c r="H56" s="97">
        <f t="shared" si="5"/>
        <v>0</v>
      </c>
      <c r="I56" s="177">
        <f t="shared" si="5"/>
        <v>100</v>
      </c>
      <c r="J56" s="87">
        <f t="shared" si="5"/>
        <v>100</v>
      </c>
    </row>
    <row r="57" spans="1:12" s="53" customFormat="1" ht="18">
      <c r="A57" s="60"/>
      <c r="B57" s="203" t="s">
        <v>309</v>
      </c>
      <c r="C57" s="59" t="s">
        <v>58</v>
      </c>
      <c r="D57" s="59" t="s">
        <v>99</v>
      </c>
      <c r="E57" s="59" t="s">
        <v>108</v>
      </c>
      <c r="F57" s="202" t="s">
        <v>308</v>
      </c>
      <c r="G57" s="204" t="s">
        <v>310</v>
      </c>
      <c r="H57" s="127">
        <v>0</v>
      </c>
      <c r="I57" s="163">
        <f>$J$57</f>
        <v>100</v>
      </c>
      <c r="J57" s="87">
        <v>100</v>
      </c>
    </row>
    <row r="58" spans="1:12" s="53" customFormat="1" ht="18">
      <c r="A58" s="91" t="s">
        <v>118</v>
      </c>
      <c r="B58" s="105" t="s">
        <v>199</v>
      </c>
      <c r="C58" s="90" t="s">
        <v>58</v>
      </c>
      <c r="D58" s="90" t="s">
        <v>100</v>
      </c>
      <c r="E58" s="90"/>
      <c r="F58" s="90"/>
      <c r="G58" s="156"/>
      <c r="H58" s="134">
        <f>H60</f>
        <v>0</v>
      </c>
      <c r="I58" s="134">
        <f>I60</f>
        <v>92</v>
      </c>
      <c r="J58" s="134">
        <f>J60</f>
        <v>92</v>
      </c>
    </row>
    <row r="59" spans="1:12" s="53" customFormat="1" ht="18">
      <c r="A59" s="91" t="s">
        <v>120</v>
      </c>
      <c r="B59" s="107" t="s">
        <v>188</v>
      </c>
      <c r="C59" s="90" t="s">
        <v>58</v>
      </c>
      <c r="D59" s="90" t="s">
        <v>100</v>
      </c>
      <c r="E59" s="90" t="s">
        <v>105</v>
      </c>
      <c r="F59" s="90"/>
      <c r="G59" s="156"/>
      <c r="H59" s="134">
        <f>H60</f>
        <v>0</v>
      </c>
      <c r="I59" s="134">
        <f>I60</f>
        <v>92</v>
      </c>
      <c r="J59" s="127">
        <f>J60</f>
        <v>92</v>
      </c>
      <c r="L59" s="196"/>
    </row>
    <row r="60" spans="1:12" s="53" customFormat="1" ht="31.5">
      <c r="A60" s="60"/>
      <c r="B60" s="107" t="s">
        <v>200</v>
      </c>
      <c r="C60" s="59" t="s">
        <v>58</v>
      </c>
      <c r="D60" s="59" t="s">
        <v>100</v>
      </c>
      <c r="E60" s="59" t="s">
        <v>105</v>
      </c>
      <c r="F60" s="59" t="s">
        <v>202</v>
      </c>
      <c r="G60" s="128"/>
      <c r="H60" s="127">
        <f>H61+H62</f>
        <v>0</v>
      </c>
      <c r="I60" s="127">
        <f>I61+I62</f>
        <v>92</v>
      </c>
      <c r="J60" s="127">
        <f>J61+J62</f>
        <v>92</v>
      </c>
    </row>
    <row r="61" spans="1:12" s="53" customFormat="1" ht="18">
      <c r="A61" s="60"/>
      <c r="B61" s="126" t="s">
        <v>171</v>
      </c>
      <c r="C61" s="157">
        <v>801</v>
      </c>
      <c r="D61" s="59" t="s">
        <v>100</v>
      </c>
      <c r="E61" s="59" t="s">
        <v>105</v>
      </c>
      <c r="F61" s="59" t="s">
        <v>202</v>
      </c>
      <c r="G61" s="128" t="s">
        <v>101</v>
      </c>
      <c r="H61" s="87">
        <f>J61-I61</f>
        <v>0</v>
      </c>
      <c r="I61" s="87">
        <f t="shared" ref="I61:I62" si="6">J61</f>
        <v>64.2</v>
      </c>
      <c r="J61" s="87">
        <v>64.2</v>
      </c>
    </row>
    <row r="62" spans="1:12" s="53" customFormat="1" ht="47.25">
      <c r="A62" s="60"/>
      <c r="B62" s="126" t="s">
        <v>172</v>
      </c>
      <c r="C62" s="59" t="s">
        <v>58</v>
      </c>
      <c r="D62" s="59" t="s">
        <v>100</v>
      </c>
      <c r="E62" s="59" t="s">
        <v>105</v>
      </c>
      <c r="F62" s="59" t="s">
        <v>202</v>
      </c>
      <c r="G62" s="128" t="s">
        <v>165</v>
      </c>
      <c r="H62" s="87">
        <f>J62-I62</f>
        <v>0</v>
      </c>
      <c r="I62" s="87">
        <f t="shared" si="6"/>
        <v>27.8</v>
      </c>
      <c r="J62" s="87">
        <v>27.8</v>
      </c>
    </row>
    <row r="63" spans="1:12" s="53" customFormat="1" ht="18" hidden="1">
      <c r="A63" s="60"/>
      <c r="B63" s="126"/>
      <c r="C63" s="59" t="s">
        <v>58</v>
      </c>
      <c r="D63" s="59"/>
      <c r="E63" s="59"/>
      <c r="F63" s="59"/>
      <c r="G63" s="128"/>
      <c r="H63" s="128"/>
      <c r="I63" s="87"/>
      <c r="J63" s="87"/>
    </row>
    <row r="64" spans="1:12" s="53" customFormat="1" ht="18">
      <c r="A64" s="91" t="s">
        <v>121</v>
      </c>
      <c r="B64" s="110" t="s">
        <v>119</v>
      </c>
      <c r="C64" s="90" t="s">
        <v>58</v>
      </c>
      <c r="D64" s="90" t="s">
        <v>105</v>
      </c>
      <c r="E64" s="90"/>
      <c r="F64" s="90"/>
      <c r="G64" s="111"/>
      <c r="H64" s="94">
        <f>H65+H69+H72</f>
        <v>80.5</v>
      </c>
      <c r="I64" s="94">
        <f>I65+I69+I72</f>
        <v>652.1</v>
      </c>
      <c r="J64" s="94">
        <f>J65+J69+J72</f>
        <v>505.6</v>
      </c>
    </row>
    <row r="65" spans="1:10" s="53" customFormat="1" ht="36.75" customHeight="1">
      <c r="A65" s="91" t="s">
        <v>281</v>
      </c>
      <c r="B65" s="67" t="s">
        <v>274</v>
      </c>
      <c r="C65" s="90" t="s">
        <v>58</v>
      </c>
      <c r="D65" s="90" t="s">
        <v>105</v>
      </c>
      <c r="E65" s="90" t="s">
        <v>282</v>
      </c>
      <c r="F65" s="90"/>
      <c r="G65" s="90"/>
      <c r="H65" s="94">
        <f t="shared" ref="H65:J66" si="7">H66</f>
        <v>53.5</v>
      </c>
      <c r="I65" s="94">
        <f t="shared" si="7"/>
        <v>113.5</v>
      </c>
      <c r="J65" s="94">
        <f t="shared" si="7"/>
        <v>0</v>
      </c>
    </row>
    <row r="66" spans="1:10" s="54" customFormat="1" ht="21" customHeight="1">
      <c r="A66" s="58"/>
      <c r="B66" s="129" t="s">
        <v>209</v>
      </c>
      <c r="C66" s="59" t="s">
        <v>58</v>
      </c>
      <c r="D66" s="59" t="s">
        <v>105</v>
      </c>
      <c r="E66" s="59" t="s">
        <v>282</v>
      </c>
      <c r="F66" s="59" t="s">
        <v>196</v>
      </c>
      <c r="G66" s="59"/>
      <c r="H66" s="97">
        <f>H67+H68</f>
        <v>53.5</v>
      </c>
      <c r="I66" s="97">
        <f>I67+I68</f>
        <v>113.5</v>
      </c>
      <c r="J66" s="97">
        <f t="shared" si="7"/>
        <v>0</v>
      </c>
    </row>
    <row r="67" spans="1:10" s="54" customFormat="1" ht="33.75" customHeight="1">
      <c r="A67" s="58"/>
      <c r="B67" s="176" t="s">
        <v>228</v>
      </c>
      <c r="C67" s="59" t="s">
        <v>58</v>
      </c>
      <c r="D67" s="59" t="s">
        <v>105</v>
      </c>
      <c r="E67" s="59" t="s">
        <v>282</v>
      </c>
      <c r="F67" s="59" t="s">
        <v>196</v>
      </c>
      <c r="G67" s="59" t="s">
        <v>109</v>
      </c>
      <c r="H67" s="97">
        <v>53.5</v>
      </c>
      <c r="I67" s="97">
        <v>58.5</v>
      </c>
      <c r="J67" s="97">
        <v>0</v>
      </c>
    </row>
    <row r="68" spans="1:10" s="54" customFormat="1" ht="33.75" customHeight="1">
      <c r="A68" s="58"/>
      <c r="B68" s="176" t="s">
        <v>228</v>
      </c>
      <c r="C68" s="59" t="s">
        <v>58</v>
      </c>
      <c r="D68" s="59" t="s">
        <v>105</v>
      </c>
      <c r="E68" s="59" t="s">
        <v>282</v>
      </c>
      <c r="F68" s="59" t="s">
        <v>381</v>
      </c>
      <c r="G68" s="59" t="s">
        <v>109</v>
      </c>
      <c r="H68" s="97">
        <v>0</v>
      </c>
      <c r="I68" s="97">
        <v>55</v>
      </c>
      <c r="J68" s="97">
        <v>0</v>
      </c>
    </row>
    <row r="69" spans="1:10" s="53" customFormat="1" ht="19.5" customHeight="1">
      <c r="A69" s="91" t="s">
        <v>201</v>
      </c>
      <c r="B69" s="155" t="s">
        <v>189</v>
      </c>
      <c r="C69" s="90" t="s">
        <v>58</v>
      </c>
      <c r="D69" s="90" t="s">
        <v>105</v>
      </c>
      <c r="E69" s="90" t="s">
        <v>195</v>
      </c>
      <c r="F69" s="90"/>
      <c r="G69" s="90"/>
      <c r="H69" s="94">
        <f t="shared" ref="H69:J70" si="8">H70</f>
        <v>0</v>
      </c>
      <c r="I69" s="94">
        <f t="shared" si="8"/>
        <v>505.6</v>
      </c>
      <c r="J69" s="93">
        <f t="shared" si="8"/>
        <v>505.6</v>
      </c>
    </row>
    <row r="70" spans="1:10" s="54" customFormat="1" ht="21" customHeight="1">
      <c r="A70" s="58"/>
      <c r="B70" s="129" t="s">
        <v>209</v>
      </c>
      <c r="C70" s="59" t="s">
        <v>58</v>
      </c>
      <c r="D70" s="59" t="s">
        <v>105</v>
      </c>
      <c r="E70" s="59" t="s">
        <v>195</v>
      </c>
      <c r="F70" s="59" t="s">
        <v>196</v>
      </c>
      <c r="G70" s="59"/>
      <c r="H70" s="97">
        <f t="shared" si="8"/>
        <v>0</v>
      </c>
      <c r="I70" s="97">
        <f t="shared" si="8"/>
        <v>505.6</v>
      </c>
      <c r="J70" s="97">
        <f t="shared" si="8"/>
        <v>505.6</v>
      </c>
    </row>
    <row r="71" spans="1:10" s="54" customFormat="1" ht="33.75" customHeight="1">
      <c r="A71" s="58"/>
      <c r="B71" s="176" t="s">
        <v>228</v>
      </c>
      <c r="C71" s="59" t="s">
        <v>58</v>
      </c>
      <c r="D71" s="59" t="s">
        <v>105</v>
      </c>
      <c r="E71" s="59" t="s">
        <v>195</v>
      </c>
      <c r="F71" s="59" t="s">
        <v>196</v>
      </c>
      <c r="G71" s="59" t="s">
        <v>109</v>
      </c>
      <c r="H71" s="97">
        <f>J71-I71</f>
        <v>0</v>
      </c>
      <c r="I71" s="97">
        <f>$J$71</f>
        <v>505.6</v>
      </c>
      <c r="J71" s="97">
        <v>505.6</v>
      </c>
    </row>
    <row r="72" spans="1:10" s="53" customFormat="1" ht="31.5">
      <c r="A72" s="91" t="s">
        <v>283</v>
      </c>
      <c r="B72" s="110" t="s">
        <v>284</v>
      </c>
      <c r="C72" s="90" t="s">
        <v>58</v>
      </c>
      <c r="D72" s="90" t="s">
        <v>105</v>
      </c>
      <c r="E72" s="90" t="s">
        <v>285</v>
      </c>
      <c r="F72" s="90"/>
      <c r="G72" s="111"/>
      <c r="H72" s="93">
        <f t="shared" ref="H72:J73" si="9">H73</f>
        <v>27</v>
      </c>
      <c r="I72" s="93">
        <f t="shared" si="9"/>
        <v>33</v>
      </c>
      <c r="J72" s="93">
        <f t="shared" si="9"/>
        <v>0</v>
      </c>
    </row>
    <row r="73" spans="1:10" s="54" customFormat="1" ht="18">
      <c r="A73" s="58"/>
      <c r="B73" s="129" t="s">
        <v>209</v>
      </c>
      <c r="C73" s="59" t="s">
        <v>58</v>
      </c>
      <c r="D73" s="59" t="s">
        <v>105</v>
      </c>
      <c r="E73" s="59" t="s">
        <v>285</v>
      </c>
      <c r="F73" s="59" t="s">
        <v>371</v>
      </c>
      <c r="G73" s="109"/>
      <c r="H73" s="97">
        <f t="shared" si="9"/>
        <v>27</v>
      </c>
      <c r="I73" s="97">
        <f t="shared" si="9"/>
        <v>33</v>
      </c>
      <c r="J73" s="97">
        <f t="shared" si="9"/>
        <v>0</v>
      </c>
    </row>
    <row r="74" spans="1:10" s="54" customFormat="1" ht="31.5">
      <c r="A74" s="58"/>
      <c r="B74" s="126" t="s">
        <v>173</v>
      </c>
      <c r="C74" s="59" t="s">
        <v>58</v>
      </c>
      <c r="D74" s="59" t="s">
        <v>105</v>
      </c>
      <c r="E74" s="59" t="s">
        <v>285</v>
      </c>
      <c r="F74" s="59" t="s">
        <v>371</v>
      </c>
      <c r="G74" s="109" t="s">
        <v>372</v>
      </c>
      <c r="H74" s="97">
        <v>27</v>
      </c>
      <c r="I74" s="127">
        <v>33</v>
      </c>
      <c r="J74" s="97">
        <v>0</v>
      </c>
    </row>
    <row r="75" spans="1:10" s="53" customFormat="1" ht="18">
      <c r="A75" s="91" t="s">
        <v>122</v>
      </c>
      <c r="B75" s="110" t="s">
        <v>96</v>
      </c>
      <c r="C75" s="90" t="s">
        <v>58</v>
      </c>
      <c r="D75" s="90" t="s">
        <v>102</v>
      </c>
      <c r="E75" s="90"/>
      <c r="F75" s="90"/>
      <c r="G75" s="111"/>
      <c r="H75" s="93">
        <f>H79+H76</f>
        <v>0</v>
      </c>
      <c r="I75" s="93">
        <f>I79+I76</f>
        <v>595.1</v>
      </c>
      <c r="J75" s="94">
        <f>J79+J76</f>
        <v>356.9</v>
      </c>
    </row>
    <row r="76" spans="1:10" s="53" customFormat="1" ht="18">
      <c r="A76" s="91" t="s">
        <v>123</v>
      </c>
      <c r="B76" s="190" t="s">
        <v>294</v>
      </c>
      <c r="C76" s="90" t="s">
        <v>58</v>
      </c>
      <c r="D76" s="90" t="s">
        <v>102</v>
      </c>
      <c r="E76" s="90" t="s">
        <v>282</v>
      </c>
      <c r="F76" s="90"/>
      <c r="G76" s="111"/>
      <c r="H76" s="94">
        <f t="shared" ref="H76:J77" si="10">H77</f>
        <v>0</v>
      </c>
      <c r="I76" s="94">
        <f t="shared" si="10"/>
        <v>100</v>
      </c>
      <c r="J76" s="94">
        <f t="shared" si="10"/>
        <v>100</v>
      </c>
    </row>
    <row r="77" spans="1:10" s="53" customFormat="1" ht="31.5">
      <c r="A77" s="91"/>
      <c r="B77" s="191" t="s">
        <v>295</v>
      </c>
      <c r="C77" s="59" t="s">
        <v>58</v>
      </c>
      <c r="D77" s="59" t="s">
        <v>102</v>
      </c>
      <c r="E77" s="59" t="s">
        <v>282</v>
      </c>
      <c r="F77" s="59" t="s">
        <v>296</v>
      </c>
      <c r="G77" s="111"/>
      <c r="H77" s="87">
        <f t="shared" si="10"/>
        <v>0</v>
      </c>
      <c r="I77" s="87">
        <f t="shared" si="10"/>
        <v>100</v>
      </c>
      <c r="J77" s="87">
        <f t="shared" si="10"/>
        <v>100</v>
      </c>
    </row>
    <row r="78" spans="1:10" s="53" customFormat="1" ht="31.5">
      <c r="A78" s="91"/>
      <c r="B78" s="160" t="s">
        <v>173</v>
      </c>
      <c r="C78" s="59" t="s">
        <v>58</v>
      </c>
      <c r="D78" s="59" t="s">
        <v>102</v>
      </c>
      <c r="E78" s="59" t="s">
        <v>282</v>
      </c>
      <c r="F78" s="59" t="s">
        <v>296</v>
      </c>
      <c r="G78" s="109" t="s">
        <v>109</v>
      </c>
      <c r="H78" s="87">
        <v>0</v>
      </c>
      <c r="I78" s="87">
        <f>$J$78</f>
        <v>100</v>
      </c>
      <c r="J78" s="87">
        <v>100</v>
      </c>
    </row>
    <row r="79" spans="1:10" s="53" customFormat="1" ht="18">
      <c r="A79" s="91" t="s">
        <v>123</v>
      </c>
      <c r="B79" s="114" t="s">
        <v>162</v>
      </c>
      <c r="C79" s="90" t="s">
        <v>58</v>
      </c>
      <c r="D79" s="90" t="s">
        <v>102</v>
      </c>
      <c r="E79" s="90" t="s">
        <v>163</v>
      </c>
      <c r="F79" s="90"/>
      <c r="G79" s="111"/>
      <c r="H79" s="93">
        <f t="shared" ref="H79:I79" si="11">H80</f>
        <v>0</v>
      </c>
      <c r="I79" s="93">
        <f t="shared" si="11"/>
        <v>495.1</v>
      </c>
      <c r="J79" s="94">
        <f>J80</f>
        <v>256.89999999999998</v>
      </c>
    </row>
    <row r="80" spans="1:10" s="54" customFormat="1" ht="31.5">
      <c r="A80" s="58"/>
      <c r="B80" s="180" t="s">
        <v>245</v>
      </c>
      <c r="C80" s="59" t="s">
        <v>58</v>
      </c>
      <c r="D80" s="59" t="s">
        <v>102</v>
      </c>
      <c r="E80" s="59" t="s">
        <v>163</v>
      </c>
      <c r="F80" s="59" t="s">
        <v>220</v>
      </c>
      <c r="G80" s="128"/>
      <c r="H80" s="97">
        <v>0</v>
      </c>
      <c r="I80" s="97">
        <f>I81+I82+I83</f>
        <v>495.1</v>
      </c>
      <c r="J80" s="97">
        <f>J82+J81</f>
        <v>256.89999999999998</v>
      </c>
    </row>
    <row r="81" spans="1:10" s="54" customFormat="1" ht="31.5">
      <c r="A81" s="58"/>
      <c r="B81" s="73" t="s">
        <v>173</v>
      </c>
      <c r="C81" s="59" t="s">
        <v>58</v>
      </c>
      <c r="D81" s="59" t="s">
        <v>102</v>
      </c>
      <c r="E81" s="59" t="s">
        <v>163</v>
      </c>
      <c r="F81" s="59" t="s">
        <v>220</v>
      </c>
      <c r="G81" s="59" t="s">
        <v>109</v>
      </c>
      <c r="H81" s="97">
        <v>0</v>
      </c>
      <c r="I81" s="97">
        <v>326.7</v>
      </c>
      <c r="J81" s="97">
        <v>256.89999999999998</v>
      </c>
    </row>
    <row r="82" spans="1:10" s="54" customFormat="1" ht="18">
      <c r="A82" s="58"/>
      <c r="B82" s="126" t="s">
        <v>128</v>
      </c>
      <c r="C82" s="59" t="s">
        <v>58</v>
      </c>
      <c r="D82" s="59" t="s">
        <v>102</v>
      </c>
      <c r="E82" s="59" t="s">
        <v>163</v>
      </c>
      <c r="F82" s="59" t="s">
        <v>220</v>
      </c>
      <c r="G82" s="128" t="s">
        <v>111</v>
      </c>
      <c r="H82" s="97">
        <f>J82-I82</f>
        <v>0</v>
      </c>
      <c r="I82" s="97">
        <v>0</v>
      </c>
      <c r="J82" s="97">
        <v>0</v>
      </c>
    </row>
    <row r="83" spans="1:10" s="54" customFormat="1" ht="31.5">
      <c r="A83" s="58"/>
      <c r="B83" s="73" t="s">
        <v>173</v>
      </c>
      <c r="C83" s="59" t="s">
        <v>58</v>
      </c>
      <c r="D83" s="59" t="s">
        <v>102</v>
      </c>
      <c r="E83" s="59" t="s">
        <v>163</v>
      </c>
      <c r="F83" s="59" t="s">
        <v>314</v>
      </c>
      <c r="G83" s="59" t="s">
        <v>109</v>
      </c>
      <c r="H83" s="97">
        <v>0</v>
      </c>
      <c r="I83" s="97">
        <v>168.4</v>
      </c>
      <c r="J83" s="97">
        <v>0</v>
      </c>
    </row>
    <row r="84" spans="1:10" s="53" customFormat="1" ht="18">
      <c r="A84" s="91" t="s">
        <v>125</v>
      </c>
      <c r="B84" s="105" t="s">
        <v>97</v>
      </c>
      <c r="C84" s="90" t="s">
        <v>58</v>
      </c>
      <c r="D84" s="90" t="s">
        <v>106</v>
      </c>
      <c r="E84" s="90"/>
      <c r="F84" s="90"/>
      <c r="G84" s="90"/>
      <c r="H84" s="93">
        <v>0</v>
      </c>
      <c r="I84" s="93">
        <f>I93+I96</f>
        <v>310.3</v>
      </c>
      <c r="J84" s="93">
        <f>J96</f>
        <v>165</v>
      </c>
    </row>
    <row r="85" spans="1:10" s="53" customFormat="1" ht="18" hidden="1">
      <c r="A85" s="91" t="s">
        <v>123</v>
      </c>
      <c r="B85" s="105" t="s">
        <v>143</v>
      </c>
      <c r="C85" s="90" t="s">
        <v>58</v>
      </c>
      <c r="D85" s="90" t="s">
        <v>106</v>
      </c>
      <c r="E85" s="90" t="s">
        <v>99</v>
      </c>
      <c r="F85" s="90"/>
      <c r="G85" s="90"/>
      <c r="H85" s="94">
        <f t="shared" ref="H85:I87" si="12">H86</f>
        <v>6</v>
      </c>
      <c r="I85" s="94">
        <f t="shared" si="12"/>
        <v>6</v>
      </c>
      <c r="J85" s="93">
        <f>J86</f>
        <v>0</v>
      </c>
    </row>
    <row r="86" spans="1:10" s="54" customFormat="1" ht="18" hidden="1" customHeight="1">
      <c r="A86" s="58"/>
      <c r="B86" s="133" t="s">
        <v>166</v>
      </c>
      <c r="C86" s="59" t="s">
        <v>58</v>
      </c>
      <c r="D86" s="59" t="s">
        <v>106</v>
      </c>
      <c r="E86" s="59" t="s">
        <v>99</v>
      </c>
      <c r="F86" s="59" t="s">
        <v>154</v>
      </c>
      <c r="G86" s="59"/>
      <c r="H86" s="94">
        <f>H87</f>
        <v>6</v>
      </c>
      <c r="I86" s="94">
        <f>I87</f>
        <v>6</v>
      </c>
      <c r="J86" s="97">
        <f>J87+J88</f>
        <v>0</v>
      </c>
    </row>
    <row r="87" spans="1:10" s="54" customFormat="1" ht="31.5" hidden="1">
      <c r="A87" s="58"/>
      <c r="B87" s="126" t="s">
        <v>173</v>
      </c>
      <c r="C87" s="157"/>
      <c r="D87" s="59" t="s">
        <v>106</v>
      </c>
      <c r="E87" s="59" t="s">
        <v>99</v>
      </c>
      <c r="F87" s="59" t="s">
        <v>154</v>
      </c>
      <c r="G87" s="59" t="s">
        <v>109</v>
      </c>
      <c r="H87" s="97">
        <f t="shared" si="12"/>
        <v>6</v>
      </c>
      <c r="I87" s="97">
        <f t="shared" si="12"/>
        <v>6</v>
      </c>
      <c r="J87" s="97"/>
    </row>
    <row r="88" spans="1:10" s="54" customFormat="1" ht="18" hidden="1">
      <c r="A88" s="58"/>
      <c r="B88" s="126" t="s">
        <v>94</v>
      </c>
      <c r="C88" s="88">
        <v>801</v>
      </c>
      <c r="D88" s="59" t="s">
        <v>106</v>
      </c>
      <c r="E88" s="59" t="s">
        <v>99</v>
      </c>
      <c r="F88" s="59" t="s">
        <v>154</v>
      </c>
      <c r="G88" s="59" t="s">
        <v>144</v>
      </c>
      <c r="H88" s="97">
        <v>6</v>
      </c>
      <c r="I88" s="97">
        <v>6</v>
      </c>
      <c r="J88" s="97"/>
    </row>
    <row r="89" spans="1:10" s="53" customFormat="1" ht="18" hidden="1">
      <c r="A89" s="91" t="s">
        <v>123</v>
      </c>
      <c r="B89" s="105" t="s">
        <v>143</v>
      </c>
      <c r="C89" s="187">
        <v>801</v>
      </c>
      <c r="D89" s="90" t="s">
        <v>106</v>
      </c>
      <c r="E89" s="90" t="s">
        <v>99</v>
      </c>
      <c r="F89" s="90"/>
      <c r="G89" s="90"/>
      <c r="H89" s="59"/>
      <c r="I89" s="97"/>
      <c r="J89" s="93">
        <f>J90</f>
        <v>0</v>
      </c>
    </row>
    <row r="90" spans="1:10" s="54" customFormat="1" ht="18" hidden="1" customHeight="1">
      <c r="A90" s="58"/>
      <c r="B90" s="133" t="s">
        <v>166</v>
      </c>
      <c r="C90" s="59" t="s">
        <v>58</v>
      </c>
      <c r="D90" s="59" t="s">
        <v>106</v>
      </c>
      <c r="E90" s="59" t="s">
        <v>99</v>
      </c>
      <c r="F90" s="59" t="s">
        <v>154</v>
      </c>
      <c r="G90" s="59"/>
      <c r="H90" s="59"/>
      <c r="I90" s="97"/>
      <c r="J90" s="97">
        <f>J91+J92</f>
        <v>0</v>
      </c>
    </row>
    <row r="91" spans="1:10" s="54" customFormat="1" ht="31.5" hidden="1">
      <c r="A91" s="58"/>
      <c r="B91" s="126" t="s">
        <v>173</v>
      </c>
      <c r="C91" s="90" t="s">
        <v>58</v>
      </c>
      <c r="D91" s="59" t="s">
        <v>106</v>
      </c>
      <c r="E91" s="59" t="s">
        <v>99</v>
      </c>
      <c r="F91" s="59" t="s">
        <v>154</v>
      </c>
      <c r="G91" s="59" t="s">
        <v>109</v>
      </c>
      <c r="H91" s="93">
        <f>H92+H97+H103</f>
        <v>275.60000000000002</v>
      </c>
      <c r="I91" s="93">
        <f>I92+I97+I103</f>
        <v>729.6</v>
      </c>
      <c r="J91" s="97"/>
    </row>
    <row r="92" spans="1:10" s="54" customFormat="1" ht="18" hidden="1">
      <c r="A92" s="58"/>
      <c r="B92" s="126" t="s">
        <v>94</v>
      </c>
      <c r="C92" s="90" t="s">
        <v>58</v>
      </c>
      <c r="D92" s="59" t="s">
        <v>106</v>
      </c>
      <c r="E92" s="59" t="s">
        <v>99</v>
      </c>
      <c r="F92" s="59" t="s">
        <v>154</v>
      </c>
      <c r="G92" s="59" t="s">
        <v>144</v>
      </c>
      <c r="H92" s="59"/>
      <c r="I92" s="97">
        <f>I96</f>
        <v>186</v>
      </c>
      <c r="J92" s="97"/>
    </row>
    <row r="93" spans="1:10" s="54" customFormat="1" ht="18">
      <c r="A93" s="91" t="s">
        <v>129</v>
      </c>
      <c r="B93" s="243" t="s">
        <v>373</v>
      </c>
      <c r="C93" s="90" t="s">
        <v>58</v>
      </c>
      <c r="D93" s="90" t="s">
        <v>106</v>
      </c>
      <c r="E93" s="90" t="s">
        <v>100</v>
      </c>
      <c r="F93" s="90"/>
      <c r="G93" s="90"/>
      <c r="H93" s="93">
        <v>0</v>
      </c>
      <c r="I93" s="208">
        <f>I94</f>
        <v>124.3</v>
      </c>
      <c r="J93" s="93">
        <f>J94</f>
        <v>375.22</v>
      </c>
    </row>
    <row r="94" spans="1:10" s="54" customFormat="1" ht="31.5">
      <c r="A94" s="58"/>
      <c r="B94" s="244" t="s">
        <v>374</v>
      </c>
      <c r="C94" s="59" t="s">
        <v>58</v>
      </c>
      <c r="D94" s="59" t="s">
        <v>106</v>
      </c>
      <c r="E94" s="59" t="s">
        <v>100</v>
      </c>
      <c r="F94" s="59" t="s">
        <v>215</v>
      </c>
      <c r="G94" s="128"/>
      <c r="H94" s="97">
        <v>0</v>
      </c>
      <c r="I94" s="127">
        <f>I95</f>
        <v>124.3</v>
      </c>
      <c r="J94" s="97">
        <f>J95</f>
        <v>375.22</v>
      </c>
    </row>
    <row r="95" spans="1:10" s="54" customFormat="1" ht="31.5">
      <c r="A95" s="58"/>
      <c r="B95" s="244" t="s">
        <v>173</v>
      </c>
      <c r="C95" s="59" t="s">
        <v>58</v>
      </c>
      <c r="D95" s="59" t="s">
        <v>106</v>
      </c>
      <c r="E95" s="59" t="s">
        <v>100</v>
      </c>
      <c r="F95" s="59" t="s">
        <v>215</v>
      </c>
      <c r="G95" s="128" t="s">
        <v>109</v>
      </c>
      <c r="H95" s="97">
        <v>0</v>
      </c>
      <c r="I95" s="127">
        <v>124.3</v>
      </c>
      <c r="J95" s="97">
        <v>375.22</v>
      </c>
    </row>
    <row r="96" spans="1:10" s="53" customFormat="1" ht="18">
      <c r="A96" s="91" t="s">
        <v>129</v>
      </c>
      <c r="B96" s="105" t="s">
        <v>20</v>
      </c>
      <c r="C96" s="90" t="s">
        <v>58</v>
      </c>
      <c r="D96" s="90" t="s">
        <v>106</v>
      </c>
      <c r="E96" s="90" t="s">
        <v>105</v>
      </c>
      <c r="F96" s="90"/>
      <c r="G96" s="90"/>
      <c r="H96" s="214">
        <v>0</v>
      </c>
      <c r="I96" s="94">
        <f>I99</f>
        <v>186</v>
      </c>
      <c r="J96" s="93">
        <f>J97+J99+J105</f>
        <v>165</v>
      </c>
    </row>
    <row r="97" spans="1:10" s="53" customFormat="1" ht="47.25" hidden="1">
      <c r="A97" s="60"/>
      <c r="B97" s="107" t="s">
        <v>206</v>
      </c>
      <c r="C97" s="90" t="s">
        <v>58</v>
      </c>
      <c r="D97" s="59" t="s">
        <v>106</v>
      </c>
      <c r="E97" s="59" t="s">
        <v>105</v>
      </c>
      <c r="F97" s="59" t="s">
        <v>137</v>
      </c>
      <c r="G97" s="59"/>
      <c r="H97" s="210" t="str">
        <f>H98</f>
        <v>275,6</v>
      </c>
      <c r="I97" s="97">
        <f>I98</f>
        <v>543.6</v>
      </c>
      <c r="J97" s="97">
        <f>J98</f>
        <v>0</v>
      </c>
    </row>
    <row r="98" spans="1:10" s="53" customFormat="1" ht="31.5" hidden="1">
      <c r="A98" s="60"/>
      <c r="B98" s="126" t="s">
        <v>173</v>
      </c>
      <c r="C98" s="59" t="s">
        <v>58</v>
      </c>
      <c r="D98" s="59" t="s">
        <v>106</v>
      </c>
      <c r="E98" s="59" t="s">
        <v>105</v>
      </c>
      <c r="F98" s="59" t="s">
        <v>137</v>
      </c>
      <c r="G98" s="128">
        <v>244</v>
      </c>
      <c r="H98" s="209" t="s">
        <v>278</v>
      </c>
      <c r="I98" s="87">
        <v>543.6</v>
      </c>
      <c r="J98" s="87">
        <v>0</v>
      </c>
    </row>
    <row r="99" spans="1:10" s="53" customFormat="1" ht="31.5">
      <c r="A99" s="60"/>
      <c r="B99" s="107" t="s">
        <v>210</v>
      </c>
      <c r="C99" s="59" t="s">
        <v>58</v>
      </c>
      <c r="D99" s="59" t="s">
        <v>106</v>
      </c>
      <c r="E99" s="59" t="s">
        <v>105</v>
      </c>
      <c r="F99" s="59" t="s">
        <v>197</v>
      </c>
      <c r="G99" s="59"/>
      <c r="H99" s="210">
        <v>0</v>
      </c>
      <c r="I99" s="87">
        <f>I100</f>
        <v>186</v>
      </c>
      <c r="J99" s="97">
        <f>J100</f>
        <v>165</v>
      </c>
    </row>
    <row r="100" spans="1:10" s="53" customFormat="1" ht="31.5">
      <c r="A100" s="60"/>
      <c r="B100" s="176" t="s">
        <v>228</v>
      </c>
      <c r="C100" s="186">
        <v>801</v>
      </c>
      <c r="D100" s="59" t="s">
        <v>106</v>
      </c>
      <c r="E100" s="59" t="s">
        <v>105</v>
      </c>
      <c r="F100" s="59" t="s">
        <v>197</v>
      </c>
      <c r="G100" s="128" t="s">
        <v>109</v>
      </c>
      <c r="H100" s="209">
        <v>0</v>
      </c>
      <c r="I100" s="87">
        <v>186</v>
      </c>
      <c r="J100" s="87">
        <v>165</v>
      </c>
    </row>
    <row r="101" spans="1:10" s="53" customFormat="1" ht="18" hidden="1">
      <c r="A101" s="60"/>
      <c r="B101" s="126" t="s">
        <v>198</v>
      </c>
      <c r="C101" s="59" t="s">
        <v>58</v>
      </c>
      <c r="D101" s="59"/>
      <c r="E101" s="59"/>
      <c r="F101" s="59"/>
      <c r="G101" s="128"/>
      <c r="H101" s="128"/>
      <c r="I101" s="87"/>
      <c r="J101" s="87"/>
    </row>
    <row r="102" spans="1:10" s="53" customFormat="1" ht="31.5" hidden="1">
      <c r="A102" s="60"/>
      <c r="B102" s="126" t="s">
        <v>173</v>
      </c>
      <c r="C102" s="90" t="s">
        <v>58</v>
      </c>
      <c r="D102" s="59"/>
      <c r="E102" s="59"/>
      <c r="F102" s="59"/>
      <c r="G102" s="128"/>
      <c r="H102" s="128"/>
      <c r="I102" s="87"/>
      <c r="J102" s="87"/>
    </row>
    <row r="103" spans="1:10" s="53" customFormat="1" ht="18" hidden="1">
      <c r="A103" s="60"/>
      <c r="B103" s="126"/>
      <c r="C103" s="90" t="s">
        <v>58</v>
      </c>
      <c r="D103" s="59"/>
      <c r="E103" s="59"/>
      <c r="F103" s="59"/>
      <c r="G103" s="128"/>
      <c r="H103" s="128"/>
      <c r="I103" s="97">
        <f>I104</f>
        <v>0</v>
      </c>
      <c r="J103" s="87"/>
    </row>
    <row r="104" spans="1:10" s="53" customFormat="1" ht="31.5" hidden="1">
      <c r="A104" s="60"/>
      <c r="B104" s="126" t="s">
        <v>173</v>
      </c>
      <c r="C104" s="90" t="s">
        <v>58</v>
      </c>
      <c r="D104" s="59"/>
      <c r="E104" s="59"/>
      <c r="F104" s="59"/>
      <c r="G104" s="128"/>
      <c r="H104" s="128"/>
      <c r="I104" s="87">
        <v>0</v>
      </c>
      <c r="J104" s="87"/>
    </row>
    <row r="105" spans="1:10" s="53" customFormat="1" ht="31.5" hidden="1">
      <c r="A105" s="60"/>
      <c r="B105" s="126" t="s">
        <v>217</v>
      </c>
      <c r="C105" s="59" t="s">
        <v>58</v>
      </c>
      <c r="D105" s="59" t="s">
        <v>106</v>
      </c>
      <c r="E105" s="59" t="s">
        <v>105</v>
      </c>
      <c r="F105" s="59" t="s">
        <v>215</v>
      </c>
      <c r="G105" s="128"/>
      <c r="H105" s="93">
        <f>H106</f>
        <v>30</v>
      </c>
      <c r="I105" s="93">
        <f>I106</f>
        <v>2771</v>
      </c>
      <c r="J105" s="97">
        <f>J106</f>
        <v>0</v>
      </c>
    </row>
    <row r="106" spans="1:10" s="53" customFormat="1" ht="31.5" hidden="1">
      <c r="A106" s="60"/>
      <c r="B106" s="176" t="s">
        <v>228</v>
      </c>
      <c r="C106" s="90" t="s">
        <v>58</v>
      </c>
      <c r="D106" s="59" t="s">
        <v>106</v>
      </c>
      <c r="E106" s="59" t="s">
        <v>105</v>
      </c>
      <c r="F106" s="59" t="s">
        <v>215</v>
      </c>
      <c r="G106" s="128" t="s">
        <v>109</v>
      </c>
      <c r="H106" s="93">
        <f>H110</f>
        <v>30</v>
      </c>
      <c r="I106" s="93">
        <f>I110</f>
        <v>2771</v>
      </c>
      <c r="J106" s="87">
        <v>0</v>
      </c>
    </row>
    <row r="107" spans="1:10" s="53" customFormat="1" ht="18">
      <c r="A107" s="91" t="s">
        <v>126</v>
      </c>
      <c r="B107" s="105" t="s">
        <v>124</v>
      </c>
      <c r="C107" s="90" t="s">
        <v>58</v>
      </c>
      <c r="D107" s="90" t="s">
        <v>107</v>
      </c>
      <c r="E107" s="90"/>
      <c r="F107" s="90"/>
      <c r="G107" s="90"/>
      <c r="H107" s="211">
        <f>H108</f>
        <v>30</v>
      </c>
      <c r="I107" s="94">
        <f>I108</f>
        <v>1110.7</v>
      </c>
      <c r="J107" s="93">
        <f>J108</f>
        <v>966.6</v>
      </c>
    </row>
    <row r="108" spans="1:10" s="53" customFormat="1" ht="18">
      <c r="A108" s="91" t="s">
        <v>130</v>
      </c>
      <c r="B108" s="105" t="s">
        <v>19</v>
      </c>
      <c r="C108" s="90" t="s">
        <v>58</v>
      </c>
      <c r="D108" s="90" t="s">
        <v>107</v>
      </c>
      <c r="E108" s="90" t="s">
        <v>99</v>
      </c>
      <c r="F108" s="90"/>
      <c r="G108" s="90"/>
      <c r="H108" s="211">
        <f>H112</f>
        <v>30</v>
      </c>
      <c r="I108" s="94">
        <f>I112</f>
        <v>1110.7</v>
      </c>
      <c r="J108" s="97">
        <f>J112</f>
        <v>966.6</v>
      </c>
    </row>
    <row r="109" spans="1:10" s="53" customFormat="1" ht="18" hidden="1">
      <c r="A109" s="60"/>
      <c r="B109" s="126" t="s">
        <v>94</v>
      </c>
      <c r="C109" s="59" t="s">
        <v>58</v>
      </c>
      <c r="D109" s="59" t="s">
        <v>107</v>
      </c>
      <c r="E109" s="59" t="s">
        <v>99</v>
      </c>
      <c r="F109" s="59" t="s">
        <v>127</v>
      </c>
      <c r="G109" s="128">
        <v>851</v>
      </c>
      <c r="H109" s="212">
        <v>0</v>
      </c>
      <c r="I109" s="87">
        <v>0</v>
      </c>
      <c r="J109" s="87">
        <v>0</v>
      </c>
    </row>
    <row r="110" spans="1:10" s="53" customFormat="1" ht="18" hidden="1">
      <c r="A110" s="60"/>
      <c r="B110" s="126" t="s">
        <v>145</v>
      </c>
      <c r="C110" s="59" t="s">
        <v>58</v>
      </c>
      <c r="D110" s="59" t="s">
        <v>107</v>
      </c>
      <c r="E110" s="59" t="s">
        <v>99</v>
      </c>
      <c r="F110" s="59" t="s">
        <v>127</v>
      </c>
      <c r="G110" s="128">
        <v>852</v>
      </c>
      <c r="H110" s="210">
        <f>H112+H113</f>
        <v>30</v>
      </c>
      <c r="I110" s="97">
        <f>SUM(I111:I116)</f>
        <v>2771</v>
      </c>
      <c r="J110" s="87">
        <v>0</v>
      </c>
    </row>
    <row r="111" spans="1:10" s="53" customFormat="1" ht="18" hidden="1">
      <c r="A111" s="60"/>
      <c r="B111" s="126" t="s">
        <v>128</v>
      </c>
      <c r="C111" s="59" t="s">
        <v>58</v>
      </c>
      <c r="D111" s="59" t="s">
        <v>107</v>
      </c>
      <c r="E111" s="59" t="s">
        <v>99</v>
      </c>
      <c r="F111" s="59" t="s">
        <v>127</v>
      </c>
      <c r="G111" s="128" t="s">
        <v>111</v>
      </c>
      <c r="H111" s="209"/>
      <c r="I111" s="87">
        <v>0</v>
      </c>
      <c r="J111" s="87">
        <v>0</v>
      </c>
    </row>
    <row r="112" spans="1:10" s="53" customFormat="1" ht="18">
      <c r="A112" s="60"/>
      <c r="B112" s="107" t="s">
        <v>211</v>
      </c>
      <c r="C112" s="59" t="s">
        <v>58</v>
      </c>
      <c r="D112" s="59" t="s">
        <v>107</v>
      </c>
      <c r="E112" s="59" t="s">
        <v>99</v>
      </c>
      <c r="F112" s="59" t="s">
        <v>155</v>
      </c>
      <c r="G112" s="128"/>
      <c r="H112" s="209">
        <f>H114+H115</f>
        <v>30</v>
      </c>
      <c r="I112" s="87">
        <f>I114+I115</f>
        <v>1110.7</v>
      </c>
      <c r="J112" s="97">
        <f>J114+J115</f>
        <v>966.6</v>
      </c>
    </row>
    <row r="113" spans="1:10" s="53" customFormat="1" ht="31.5" hidden="1">
      <c r="A113" s="60"/>
      <c r="B113" s="126" t="s">
        <v>110</v>
      </c>
      <c r="C113" s="59" t="s">
        <v>58</v>
      </c>
      <c r="D113" s="59" t="s">
        <v>107</v>
      </c>
      <c r="E113" s="59" t="s">
        <v>99</v>
      </c>
      <c r="F113" s="59" t="s">
        <v>155</v>
      </c>
      <c r="G113" s="128" t="s">
        <v>103</v>
      </c>
      <c r="H113" s="128" t="s">
        <v>243</v>
      </c>
      <c r="I113" s="87">
        <v>549.6</v>
      </c>
      <c r="J113" s="87">
        <v>0</v>
      </c>
    </row>
    <row r="114" spans="1:10" s="53" customFormat="1" ht="31.5">
      <c r="A114" s="60"/>
      <c r="B114" s="176" t="s">
        <v>228</v>
      </c>
      <c r="C114" s="59" t="s">
        <v>58</v>
      </c>
      <c r="D114" s="59" t="s">
        <v>107</v>
      </c>
      <c r="E114" s="59" t="s">
        <v>99</v>
      </c>
      <c r="F114" s="59" t="s">
        <v>155</v>
      </c>
      <c r="G114" s="128" t="s">
        <v>109</v>
      </c>
      <c r="H114" s="209">
        <v>30</v>
      </c>
      <c r="I114" s="87">
        <v>561.1</v>
      </c>
      <c r="J114" s="87">
        <v>417</v>
      </c>
    </row>
    <row r="115" spans="1:10" s="53" customFormat="1" ht="18">
      <c r="A115" s="60"/>
      <c r="B115" s="126" t="s">
        <v>128</v>
      </c>
      <c r="C115" s="59" t="s">
        <v>58</v>
      </c>
      <c r="D115" s="59" t="s">
        <v>107</v>
      </c>
      <c r="E115" s="59" t="s">
        <v>99</v>
      </c>
      <c r="F115" s="59" t="s">
        <v>155</v>
      </c>
      <c r="G115" s="128" t="s">
        <v>111</v>
      </c>
      <c r="H115" s="128" t="s">
        <v>243</v>
      </c>
      <c r="I115" s="87">
        <v>549.6</v>
      </c>
      <c r="J115" s="87">
        <v>549.6</v>
      </c>
    </row>
    <row r="116" spans="1:10" s="53" customFormat="1" ht="18" hidden="1">
      <c r="A116" s="60"/>
      <c r="B116" s="126" t="s">
        <v>94</v>
      </c>
      <c r="C116" s="90" t="s">
        <v>58</v>
      </c>
      <c r="D116" s="59" t="s">
        <v>107</v>
      </c>
      <c r="E116" s="59" t="s">
        <v>99</v>
      </c>
      <c r="F116" s="59" t="s">
        <v>155</v>
      </c>
      <c r="G116" s="128" t="s">
        <v>144</v>
      </c>
      <c r="H116" s="128"/>
      <c r="I116" s="87"/>
      <c r="J116" s="87">
        <v>0</v>
      </c>
    </row>
    <row r="117" spans="1:10" s="53" customFormat="1" ht="18" hidden="1">
      <c r="A117" s="60"/>
      <c r="B117" s="126" t="s">
        <v>145</v>
      </c>
      <c r="C117" s="59" t="s">
        <v>58</v>
      </c>
      <c r="D117" s="59" t="s">
        <v>107</v>
      </c>
      <c r="E117" s="59" t="s">
        <v>99</v>
      </c>
      <c r="F117" s="59" t="s">
        <v>155</v>
      </c>
      <c r="G117" s="128" t="s">
        <v>156</v>
      </c>
      <c r="H117" s="93">
        <f t="shared" ref="H117:J121" si="13">H118</f>
        <v>0</v>
      </c>
      <c r="I117" s="93">
        <f t="shared" si="13"/>
        <v>3023.08</v>
      </c>
      <c r="J117" s="87">
        <v>0</v>
      </c>
    </row>
    <row r="118" spans="1:10" s="53" customFormat="1" ht="18" hidden="1">
      <c r="A118" s="60"/>
      <c r="B118" s="126" t="s">
        <v>128</v>
      </c>
      <c r="C118" s="90" t="s">
        <v>58</v>
      </c>
      <c r="D118" s="59" t="s">
        <v>107</v>
      </c>
      <c r="E118" s="59" t="s">
        <v>99</v>
      </c>
      <c r="F118" s="59" t="s">
        <v>155</v>
      </c>
      <c r="G118" s="128" t="s">
        <v>111</v>
      </c>
      <c r="H118" s="93">
        <f t="shared" si="13"/>
        <v>0</v>
      </c>
      <c r="I118" s="93">
        <f t="shared" si="13"/>
        <v>3023.08</v>
      </c>
      <c r="J118" s="87"/>
    </row>
    <row r="119" spans="1:10" s="53" customFormat="1" ht="18">
      <c r="A119" s="91" t="s">
        <v>133</v>
      </c>
      <c r="B119" s="67" t="s">
        <v>98</v>
      </c>
      <c r="C119" s="90" t="s">
        <v>58</v>
      </c>
      <c r="D119" s="90" t="s">
        <v>108</v>
      </c>
      <c r="E119" s="90"/>
      <c r="F119" s="90"/>
      <c r="G119" s="90"/>
      <c r="H119" s="214">
        <f>H120</f>
        <v>0</v>
      </c>
      <c r="I119" s="247">
        <f t="shared" si="13"/>
        <v>3023.08</v>
      </c>
      <c r="J119" s="93">
        <f t="shared" si="13"/>
        <v>2973.1</v>
      </c>
    </row>
    <row r="120" spans="1:10" s="53" customFormat="1" ht="18">
      <c r="A120" s="91" t="s">
        <v>134</v>
      </c>
      <c r="B120" s="115" t="s">
        <v>40</v>
      </c>
      <c r="C120" s="90" t="s">
        <v>58</v>
      </c>
      <c r="D120" s="90" t="s">
        <v>108</v>
      </c>
      <c r="E120" s="90" t="s">
        <v>106</v>
      </c>
      <c r="F120" s="90"/>
      <c r="G120" s="90"/>
      <c r="H120" s="214">
        <f>H121</f>
        <v>0</v>
      </c>
      <c r="I120" s="247">
        <f>I121</f>
        <v>3023.08</v>
      </c>
      <c r="J120" s="97">
        <f>J121+J131</f>
        <v>2973.1</v>
      </c>
    </row>
    <row r="121" spans="1:10" s="53" customFormat="1" ht="19.5" customHeight="1">
      <c r="A121" s="60"/>
      <c r="B121" s="107" t="s">
        <v>214</v>
      </c>
      <c r="C121" s="59" t="s">
        <v>58</v>
      </c>
      <c r="D121" s="59" t="s">
        <v>108</v>
      </c>
      <c r="E121" s="59" t="s">
        <v>106</v>
      </c>
      <c r="F121" s="59" t="s">
        <v>216</v>
      </c>
      <c r="G121" s="128"/>
      <c r="H121" s="209">
        <f>H122</f>
        <v>0</v>
      </c>
      <c r="I121" s="248">
        <f>I122</f>
        <v>3023.08</v>
      </c>
      <c r="J121" s="127">
        <f t="shared" si="13"/>
        <v>2228.1</v>
      </c>
    </row>
    <row r="122" spans="1:10" s="53" customFormat="1" ht="19.5" customHeight="1">
      <c r="A122" s="60"/>
      <c r="B122" s="107" t="s">
        <v>157</v>
      </c>
      <c r="C122" s="59" t="s">
        <v>58</v>
      </c>
      <c r="D122" s="59" t="s">
        <v>108</v>
      </c>
      <c r="E122" s="59" t="s">
        <v>106</v>
      </c>
      <c r="F122" s="59" t="s">
        <v>167</v>
      </c>
      <c r="G122" s="128"/>
      <c r="H122" s="127">
        <f>H124+H128+H131</f>
        <v>0</v>
      </c>
      <c r="I122" s="248">
        <f>I124+I128+I131</f>
        <v>3023.08</v>
      </c>
      <c r="J122" s="127">
        <f>J124+J128</f>
        <v>2228.1</v>
      </c>
    </row>
    <row r="123" spans="1:10" s="53" customFormat="1" ht="19.5" hidden="1" customHeight="1">
      <c r="A123" s="60"/>
      <c r="B123" s="126" t="s">
        <v>158</v>
      </c>
      <c r="C123" s="59" t="s">
        <v>58</v>
      </c>
      <c r="D123" s="59" t="s">
        <v>108</v>
      </c>
      <c r="E123" s="59" t="s">
        <v>106</v>
      </c>
      <c r="F123" s="59" t="s">
        <v>159</v>
      </c>
      <c r="G123" s="128"/>
      <c r="H123" s="128" t="s">
        <v>279</v>
      </c>
      <c r="I123" s="249">
        <v>1270</v>
      </c>
      <c r="J123" s="127"/>
    </row>
    <row r="124" spans="1:10" s="53" customFormat="1" ht="19.5" customHeight="1">
      <c r="A124" s="60"/>
      <c r="B124" s="126" t="s">
        <v>158</v>
      </c>
      <c r="C124" s="90" t="s">
        <v>58</v>
      </c>
      <c r="D124" s="90" t="s">
        <v>108</v>
      </c>
      <c r="E124" s="90" t="s">
        <v>106</v>
      </c>
      <c r="F124" s="90" t="s">
        <v>159</v>
      </c>
      <c r="G124" s="128"/>
      <c r="H124" s="214">
        <f>H125+H126</f>
        <v>0</v>
      </c>
      <c r="I124" s="250">
        <f>I125+I126</f>
        <v>2158.2799999999997</v>
      </c>
      <c r="J124" s="134">
        <f>J125+J126</f>
        <v>2228.1</v>
      </c>
    </row>
    <row r="125" spans="1:10" s="53" customFormat="1" ht="19.5" customHeight="1">
      <c r="A125" s="60"/>
      <c r="B125" s="126" t="s">
        <v>212</v>
      </c>
      <c r="C125" s="59" t="s">
        <v>58</v>
      </c>
      <c r="D125" s="59" t="s">
        <v>108</v>
      </c>
      <c r="E125" s="59" t="s">
        <v>106</v>
      </c>
      <c r="F125" s="59" t="s">
        <v>159</v>
      </c>
      <c r="G125" s="128" t="s">
        <v>114</v>
      </c>
      <c r="H125" s="127">
        <v>0</v>
      </c>
      <c r="I125" s="248">
        <v>1709.84</v>
      </c>
      <c r="J125" s="87">
        <v>1763.5</v>
      </c>
    </row>
    <row r="126" spans="1:10" s="53" customFormat="1" ht="34.5" customHeight="1">
      <c r="A126" s="60"/>
      <c r="B126" s="126" t="s">
        <v>213</v>
      </c>
      <c r="C126" s="59" t="s">
        <v>58</v>
      </c>
      <c r="D126" s="59" t="s">
        <v>108</v>
      </c>
      <c r="E126" s="59" t="s">
        <v>106</v>
      </c>
      <c r="F126" s="59" t="s">
        <v>159</v>
      </c>
      <c r="G126" s="128" t="s">
        <v>168</v>
      </c>
      <c r="H126" s="209">
        <v>0</v>
      </c>
      <c r="I126" s="248">
        <v>448.44</v>
      </c>
      <c r="J126" s="87">
        <v>464.6</v>
      </c>
    </row>
    <row r="127" spans="1:10" s="53" customFormat="1" ht="19.5" hidden="1" customHeight="1">
      <c r="A127" s="60"/>
      <c r="B127" s="126" t="s">
        <v>160</v>
      </c>
      <c r="C127" s="59" t="s">
        <v>58</v>
      </c>
      <c r="D127" s="59" t="s">
        <v>108</v>
      </c>
      <c r="E127" s="59" t="s">
        <v>106</v>
      </c>
      <c r="F127" s="59" t="s">
        <v>161</v>
      </c>
      <c r="G127" s="128"/>
      <c r="H127" s="128" t="s">
        <v>280</v>
      </c>
      <c r="I127" s="87">
        <v>270</v>
      </c>
      <c r="J127" s="127"/>
    </row>
    <row r="128" spans="1:10" s="53" customFormat="1" ht="18" customHeight="1">
      <c r="A128" s="60"/>
      <c r="B128" s="126" t="s">
        <v>160</v>
      </c>
      <c r="C128" s="90" t="s">
        <v>58</v>
      </c>
      <c r="D128" s="90" t="s">
        <v>108</v>
      </c>
      <c r="E128" s="90" t="s">
        <v>106</v>
      </c>
      <c r="F128" s="90" t="s">
        <v>161</v>
      </c>
      <c r="G128" s="128"/>
      <c r="H128" s="94">
        <f>H129+H130</f>
        <v>0</v>
      </c>
      <c r="I128" s="94">
        <f>I129+I130</f>
        <v>50</v>
      </c>
      <c r="J128" s="134">
        <f>J129+J130</f>
        <v>0</v>
      </c>
    </row>
    <row r="129" spans="1:10" s="53" customFormat="1" ht="32.25" customHeight="1">
      <c r="A129" s="60"/>
      <c r="B129" s="175" t="s">
        <v>227</v>
      </c>
      <c r="C129" s="59" t="s">
        <v>58</v>
      </c>
      <c r="D129" s="59" t="s">
        <v>108</v>
      </c>
      <c r="E129" s="59" t="s">
        <v>106</v>
      </c>
      <c r="F129" s="59" t="s">
        <v>161</v>
      </c>
      <c r="G129" s="128" t="s">
        <v>103</v>
      </c>
      <c r="H129" s="213">
        <v>0</v>
      </c>
      <c r="I129" s="87">
        <v>0</v>
      </c>
      <c r="J129" s="87">
        <v>0</v>
      </c>
    </row>
    <row r="130" spans="1:10" s="53" customFormat="1" ht="32.25" customHeight="1">
      <c r="A130" s="60"/>
      <c r="B130" s="176" t="s">
        <v>228</v>
      </c>
      <c r="C130" s="59" t="s">
        <v>58</v>
      </c>
      <c r="D130" s="59" t="s">
        <v>108</v>
      </c>
      <c r="E130" s="59" t="s">
        <v>106</v>
      </c>
      <c r="F130" s="59" t="s">
        <v>161</v>
      </c>
      <c r="G130" s="128" t="s">
        <v>109</v>
      </c>
      <c r="H130" s="97">
        <v>0</v>
      </c>
      <c r="I130" s="97">
        <v>50</v>
      </c>
      <c r="J130" s="87">
        <v>0</v>
      </c>
    </row>
    <row r="131" spans="1:10" s="53" customFormat="1" ht="47.25">
      <c r="A131" s="58"/>
      <c r="B131" s="108" t="s">
        <v>297</v>
      </c>
      <c r="C131" s="90" t="s">
        <v>58</v>
      </c>
      <c r="D131" s="90" t="s">
        <v>108</v>
      </c>
      <c r="E131" s="90" t="s">
        <v>106</v>
      </c>
      <c r="F131" s="90" t="s">
        <v>298</v>
      </c>
      <c r="G131" s="128"/>
      <c r="H131" s="134">
        <f>H132+H133</f>
        <v>0</v>
      </c>
      <c r="I131" s="134">
        <f>I132+I133</f>
        <v>814.80000000000007</v>
      </c>
      <c r="J131" s="94">
        <f>J132+J133</f>
        <v>745</v>
      </c>
    </row>
    <row r="132" spans="1:10" s="53" customFormat="1" ht="18">
      <c r="A132" s="58"/>
      <c r="B132" s="126" t="s">
        <v>212</v>
      </c>
      <c r="C132" s="59" t="s">
        <v>58</v>
      </c>
      <c r="D132" s="59" t="s">
        <v>108</v>
      </c>
      <c r="E132" s="59" t="s">
        <v>106</v>
      </c>
      <c r="F132" s="59" t="s">
        <v>298</v>
      </c>
      <c r="G132" s="128" t="s">
        <v>114</v>
      </c>
      <c r="H132" s="127">
        <v>0</v>
      </c>
      <c r="I132" s="127">
        <v>568.70000000000005</v>
      </c>
      <c r="J132" s="87">
        <v>520</v>
      </c>
    </row>
    <row r="133" spans="1:10" s="53" customFormat="1" ht="47.25">
      <c r="A133" s="58"/>
      <c r="B133" s="126" t="s">
        <v>213</v>
      </c>
      <c r="C133" s="59" t="s">
        <v>58</v>
      </c>
      <c r="D133" s="59" t="s">
        <v>108</v>
      </c>
      <c r="E133" s="59" t="s">
        <v>106</v>
      </c>
      <c r="F133" s="59" t="s">
        <v>298</v>
      </c>
      <c r="G133" s="128" t="s">
        <v>168</v>
      </c>
      <c r="H133" s="127">
        <v>0</v>
      </c>
      <c r="I133" s="127">
        <v>246.1</v>
      </c>
      <c r="J133" s="87">
        <v>225</v>
      </c>
    </row>
    <row r="134" spans="1:10" s="53" customFormat="1" ht="18.75">
      <c r="A134" s="246">
        <v>8</v>
      </c>
      <c r="B134" s="110" t="s">
        <v>131</v>
      </c>
      <c r="C134" s="90" t="s">
        <v>58</v>
      </c>
      <c r="D134" s="90" t="s">
        <v>132</v>
      </c>
      <c r="E134" s="90"/>
      <c r="F134" s="90"/>
      <c r="G134" s="111"/>
      <c r="H134" s="215">
        <v>0</v>
      </c>
      <c r="I134" s="215">
        <v>0</v>
      </c>
      <c r="J134" s="94">
        <f>J135</f>
        <v>0</v>
      </c>
    </row>
    <row r="135" spans="1:10" s="53" customFormat="1" ht="18.75">
      <c r="A135" s="58" t="s">
        <v>203</v>
      </c>
      <c r="B135" s="108" t="s">
        <v>135</v>
      </c>
      <c r="C135" s="59" t="s">
        <v>58</v>
      </c>
      <c r="D135" s="59" t="s">
        <v>132</v>
      </c>
      <c r="E135" s="59" t="s">
        <v>132</v>
      </c>
      <c r="F135" s="59" t="s">
        <v>225</v>
      </c>
      <c r="G135" s="109"/>
      <c r="H135" s="216">
        <v>0</v>
      </c>
      <c r="I135" s="216">
        <v>0</v>
      </c>
      <c r="J135" s="87">
        <v>0</v>
      </c>
    </row>
    <row r="136" spans="1:10" s="113" customFormat="1" ht="18">
      <c r="A136" s="246"/>
      <c r="B136" s="280" t="s">
        <v>18</v>
      </c>
      <c r="C136" s="280"/>
      <c r="D136" s="280"/>
      <c r="E136" s="280"/>
      <c r="F136" s="280"/>
      <c r="G136" s="280"/>
      <c r="H136" s="217">
        <f>H8+H58+H64+H75+H84+H107+H119</f>
        <v>77</v>
      </c>
      <c r="I136" s="217">
        <f>I8+I58+I64+I75+I84+I107+I119</f>
        <v>8083.48</v>
      </c>
      <c r="J136" s="96">
        <f>J134+J119+J107+J84+J75+J64+J58+J8</f>
        <v>7379.6</v>
      </c>
    </row>
    <row r="137" spans="1:10" s="54" customFormat="1" ht="18.75">
      <c r="A137" s="55"/>
      <c r="B137" s="56"/>
      <c r="C137" s="18"/>
      <c r="D137" s="57"/>
      <c r="E137" s="57"/>
      <c r="F137" s="57"/>
      <c r="G137" s="57"/>
      <c r="H137" s="19"/>
      <c r="I137" s="19"/>
      <c r="J137" s="57"/>
    </row>
    <row r="138" spans="1:10" s="54" customFormat="1" ht="18.75">
      <c r="A138" s="55"/>
      <c r="B138" s="56"/>
      <c r="C138" s="18"/>
      <c r="D138" s="57"/>
      <c r="E138" s="57"/>
      <c r="F138" s="57"/>
      <c r="G138" s="57"/>
      <c r="H138" s="19"/>
      <c r="I138" s="19"/>
      <c r="J138" s="57"/>
    </row>
  </sheetData>
  <mergeCells count="4">
    <mergeCell ref="F1:J1"/>
    <mergeCell ref="A3:J3"/>
    <mergeCell ref="G5:J5"/>
    <mergeCell ref="B136:G136"/>
  </mergeCells>
  <pageMargins left="0.98425196850393704" right="0.59055118110236227" top="0.78740157480314965" bottom="0.78740157480314965" header="0.31496062992125984" footer="0.3937007874015748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21"/>
  </sheetPr>
  <dimension ref="A1:D9"/>
  <sheetViews>
    <sheetView view="pageBreakPreview" zoomScale="90" zoomScaleSheetLayoutView="90" workbookViewId="0">
      <selection activeCell="G4" sqref="G4"/>
    </sheetView>
  </sheetViews>
  <sheetFormatPr defaultRowHeight="12.75"/>
  <cols>
    <col min="2" max="2" width="48.28515625" customWidth="1"/>
    <col min="3" max="3" width="14.42578125" customWidth="1"/>
    <col min="4" max="4" width="19.7109375" customWidth="1"/>
  </cols>
  <sheetData>
    <row r="1" spans="1:4" ht="80.25" customHeight="1">
      <c r="C1" s="283" t="s">
        <v>229</v>
      </c>
      <c r="D1" s="284"/>
    </row>
    <row r="2" spans="1:4">
      <c r="C2" s="285"/>
      <c r="D2" s="285"/>
    </row>
    <row r="3" spans="1:4" ht="57.75" customHeight="1">
      <c r="A3" s="281" t="s">
        <v>230</v>
      </c>
      <c r="B3" s="281"/>
      <c r="C3" s="281"/>
      <c r="D3" s="281"/>
    </row>
    <row r="4" spans="1:4">
      <c r="A4" s="135"/>
      <c r="B4" s="136"/>
      <c r="C4" s="136"/>
      <c r="D4" s="136"/>
    </row>
    <row r="5" spans="1:4">
      <c r="A5" s="135"/>
      <c r="B5" s="136"/>
      <c r="C5" s="282" t="s">
        <v>44</v>
      </c>
      <c r="D5" s="282"/>
    </row>
    <row r="6" spans="1:4" ht="100.5" customHeight="1">
      <c r="A6" s="172"/>
      <c r="B6" s="173" t="s">
        <v>174</v>
      </c>
      <c r="C6" s="174" t="s">
        <v>223</v>
      </c>
      <c r="D6" s="174" t="s">
        <v>175</v>
      </c>
    </row>
    <row r="7" spans="1:4" ht="33.75" customHeight="1">
      <c r="A7" s="149">
        <v>1</v>
      </c>
      <c r="B7" s="148" t="s">
        <v>3</v>
      </c>
      <c r="C7" s="150">
        <v>0</v>
      </c>
      <c r="D7" s="150">
        <v>0</v>
      </c>
    </row>
    <row r="8" spans="1:4" ht="35.25" customHeight="1">
      <c r="A8" s="149">
        <v>2</v>
      </c>
      <c r="B8" s="151" t="s">
        <v>176</v>
      </c>
      <c r="C8" s="150">
        <v>0</v>
      </c>
      <c r="D8" s="150">
        <v>0</v>
      </c>
    </row>
    <row r="9" spans="1:4" ht="45.75" customHeight="1">
      <c r="A9" s="137"/>
      <c r="B9" s="143" t="s">
        <v>208</v>
      </c>
      <c r="C9" s="152">
        <f>SUM(C7:C8)</f>
        <v>0</v>
      </c>
      <c r="D9" s="152">
        <f>SUM(D7:D8)</f>
        <v>0</v>
      </c>
    </row>
  </sheetData>
  <mergeCells count="4">
    <mergeCell ref="A3:D3"/>
    <mergeCell ref="C5:D5"/>
    <mergeCell ref="C1:D1"/>
    <mergeCell ref="C2:D2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E9"/>
  <sheetViews>
    <sheetView view="pageBreakPreview" zoomScale="90" zoomScaleSheetLayoutView="90" workbookViewId="0">
      <selection activeCell="H3" sqref="H3"/>
    </sheetView>
  </sheetViews>
  <sheetFormatPr defaultRowHeight="12.75"/>
  <cols>
    <col min="1" max="1" width="6.5703125" customWidth="1"/>
    <col min="2" max="2" width="45.42578125" customWidth="1"/>
    <col min="3" max="3" width="15.5703125" customWidth="1"/>
    <col min="4" max="4" width="14.42578125" customWidth="1"/>
    <col min="5" max="5" width="18.7109375" customWidth="1"/>
  </cols>
  <sheetData>
    <row r="1" spans="1:5" ht="80.25" customHeight="1">
      <c r="D1" s="283" t="s">
        <v>231</v>
      </c>
      <c r="E1" s="284"/>
    </row>
    <row r="2" spans="1:5">
      <c r="D2" s="285"/>
      <c r="E2" s="285"/>
    </row>
    <row r="3" spans="1:5" ht="41.25" customHeight="1">
      <c r="A3" s="281" t="s">
        <v>232</v>
      </c>
      <c r="B3" s="281"/>
      <c r="C3" s="281"/>
      <c r="D3" s="281"/>
      <c r="E3" s="281"/>
    </row>
    <row r="4" spans="1:5">
      <c r="A4" s="135"/>
      <c r="B4" s="136"/>
      <c r="C4" s="136"/>
      <c r="D4" s="136"/>
      <c r="E4" s="136"/>
    </row>
    <row r="5" spans="1:5">
      <c r="A5" s="135"/>
      <c r="B5" s="136"/>
      <c r="C5" s="136"/>
      <c r="D5" s="282" t="s">
        <v>44</v>
      </c>
      <c r="E5" s="282"/>
    </row>
    <row r="6" spans="1:5" ht="93" customHeight="1">
      <c r="A6" s="172"/>
      <c r="B6" s="173" t="s">
        <v>174</v>
      </c>
      <c r="C6" s="174" t="s">
        <v>224</v>
      </c>
      <c r="D6" s="174" t="s">
        <v>233</v>
      </c>
      <c r="E6" s="174" t="s">
        <v>175</v>
      </c>
    </row>
    <row r="7" spans="1:5" ht="33.75" customHeight="1">
      <c r="A7" s="149">
        <v>1</v>
      </c>
      <c r="B7" s="166" t="s">
        <v>3</v>
      </c>
      <c r="C7" s="150">
        <v>0</v>
      </c>
      <c r="D7" s="150">
        <v>0</v>
      </c>
      <c r="E7" s="150">
        <v>0</v>
      </c>
    </row>
    <row r="8" spans="1:5" ht="35.25" customHeight="1">
      <c r="A8" s="149">
        <v>2</v>
      </c>
      <c r="B8" s="151" t="s">
        <v>176</v>
      </c>
      <c r="C8" s="150">
        <v>0</v>
      </c>
      <c r="D8" s="150">
        <v>0</v>
      </c>
      <c r="E8" s="150">
        <v>0</v>
      </c>
    </row>
    <row r="9" spans="1:5" ht="45.75" customHeight="1">
      <c r="A9" s="137"/>
      <c r="B9" s="143" t="s">
        <v>208</v>
      </c>
      <c r="C9" s="152">
        <f>SUM(C7:C8)</f>
        <v>0</v>
      </c>
      <c r="D9" s="152">
        <f>SUM(D7:D8)</f>
        <v>0</v>
      </c>
      <c r="E9" s="152">
        <f>SUM(E7:E8)</f>
        <v>0</v>
      </c>
    </row>
  </sheetData>
  <mergeCells count="4">
    <mergeCell ref="D1:E1"/>
    <mergeCell ref="D2:E2"/>
    <mergeCell ref="A3:E3"/>
    <mergeCell ref="D5:E5"/>
  </mergeCells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1</vt:lpstr>
      <vt:lpstr>3</vt:lpstr>
      <vt:lpstr>6</vt:lpstr>
      <vt:lpstr>8</vt:lpstr>
      <vt:lpstr>10</vt:lpstr>
      <vt:lpstr>12</vt:lpstr>
      <vt:lpstr>14</vt:lpstr>
      <vt:lpstr>18</vt:lpstr>
      <vt:lpstr>19</vt:lpstr>
      <vt:lpstr>20</vt:lpstr>
      <vt:lpstr>21</vt:lpstr>
      <vt:lpstr>'10'!Область_печати</vt:lpstr>
      <vt:lpstr>'12'!Область_печати</vt:lpstr>
      <vt:lpstr>'14'!Область_печати</vt:lpstr>
      <vt:lpstr>'3'!Область_печати</vt:lpstr>
      <vt:lpstr>'6'!Область_печати</vt:lpstr>
      <vt:lpstr>'8'!Область_печати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ПК</cp:lastModifiedBy>
  <cp:lastPrinted>2019-06-24T07:09:22Z</cp:lastPrinted>
  <dcterms:created xsi:type="dcterms:W3CDTF">2007-09-12T09:25:25Z</dcterms:created>
  <dcterms:modified xsi:type="dcterms:W3CDTF">2020-01-06T06:48:15Z</dcterms:modified>
</cp:coreProperties>
</file>